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Dokumenter til hjemmeside\Tennis\"/>
    </mc:Choice>
  </mc:AlternateContent>
  <xr:revisionPtr revIDLastSave="0" documentId="8_{0C81281C-7249-434A-99F6-DBA89A82A272}" xr6:coauthVersionLast="47" xr6:coauthVersionMax="47" xr10:uidLastSave="{00000000-0000-0000-0000-000000000000}"/>
  <bookViews>
    <workbookView xWindow="28680" yWindow="-120" windowWidth="29040" windowHeight="15840" firstSheet="3" activeTab="13" xr2:uid="{00000000-000D-0000-FFFF-FFFF00000000}"/>
  </bookViews>
  <sheets>
    <sheet name="FORSIDE" sheetId="1" r:id="rId1"/>
    <sheet name="Division &amp; Serier" sheetId="7" r:id="rId2"/>
    <sheet name="Pokalturneringen" sheetId="8" r:id="rId3"/>
    <sheet name="H-D pokal" sheetId="9" r:id="rId4"/>
    <sheet name="17. Sept. " sheetId="69" r:id="rId5"/>
    <sheet name="24. Sept." sheetId="13" r:id="rId6"/>
    <sheet name="1. Okt." sheetId="16" r:id="rId7"/>
    <sheet name="8. Okt." sheetId="75" r:id="rId8"/>
    <sheet name="15. Okt" sheetId="76" r:id="rId9"/>
    <sheet name="29. Okt." sheetId="50" r:id="rId10"/>
    <sheet name="05. Nov." sheetId="77" r:id="rId11"/>
    <sheet name="12. Nov. P" sheetId="92" r:id="rId12"/>
    <sheet name="19 Nov. " sheetId="83" r:id="rId13"/>
    <sheet name="03. Dec." sheetId="20" r:id="rId14"/>
    <sheet name="07. Jan. " sheetId="61" r:id="rId15"/>
    <sheet name="14. Jan." sheetId="79" r:id="rId16"/>
    <sheet name="21. Jan" sheetId="80" r:id="rId17"/>
    <sheet name="04. Feb. P" sheetId="63" r:id="rId18"/>
    <sheet name="11. Feb." sheetId="93" r:id="rId19"/>
    <sheet name="18. Feb." sheetId="94" r:id="rId20"/>
    <sheet name="25. Feb. P" sheetId="95" r:id="rId21"/>
    <sheet name="04. Mar." sheetId="85" r:id="rId22"/>
    <sheet name="01. Apr. slut" sheetId="37" r:id="rId23"/>
    <sheet name="22. Apr. slut " sheetId="89" r:id="rId24"/>
    <sheet name="ELITE DIV. " sheetId="40" r:id="rId25"/>
    <sheet name="1. DIV. " sheetId="41" r:id="rId26"/>
    <sheet name="2. DIV. A. " sheetId="42" r:id="rId27"/>
    <sheet name="2. DIV. B. " sheetId="43" r:id="rId28"/>
    <sheet name="3. DIV. A. " sheetId="44" r:id="rId29"/>
    <sheet name="3. DIV. B. " sheetId="72" r:id="rId30"/>
    <sheet name="SERIE A. 1." sheetId="90" r:id="rId31"/>
    <sheet name="SERIE B. 1." sheetId="46" r:id="rId32"/>
    <sheet name="SERIE C. 1." sheetId="91" r:id="rId33"/>
    <sheet name="SERIE D. 1." sheetId="58" r:id="rId34"/>
  </sheets>
  <externalReferences>
    <externalReference r:id="rId35"/>
  </externalReferences>
  <definedNames>
    <definedName name="goals1" localSheetId="25">'1. DIV. '!$H$13:$H$42</definedName>
    <definedName name="goals1" localSheetId="26">'2. DIV. A. '!$H$13:$H$42</definedName>
    <definedName name="goals1" localSheetId="27">'2. DIV. B. '!$H$13:$H$42</definedName>
    <definedName name="goals1" localSheetId="28">'3. DIV. A. '!$H$13:$H$42</definedName>
    <definedName name="goals1" localSheetId="29">'3. DIV. B. '!$H$13:$H$42</definedName>
    <definedName name="goals1" localSheetId="24">'ELITE DIV. '!$H$13:$H$42</definedName>
    <definedName name="goals1" localSheetId="30">'SERIE A. 1.'!$H$13:$H$42</definedName>
    <definedName name="goals1" localSheetId="31">'SERIE B. 1.'!$H$11:$H$28</definedName>
    <definedName name="goals1" localSheetId="32">'SERIE C. 1.'!$H$13:$H$42</definedName>
    <definedName name="goals1" localSheetId="33">'SERIE D. 1.'!$H$13:$H$42</definedName>
    <definedName name="goals2" localSheetId="25">'1. DIV. '!$I$13:$I$42</definedName>
    <definedName name="goals2" localSheetId="26">'2. DIV. A. '!$I$13:$I$42</definedName>
    <definedName name="goals2" localSheetId="27">'2. DIV. B. '!$I$13:$I$42</definedName>
    <definedName name="goals2" localSheetId="28">'3. DIV. A. '!$I$13:$I$42</definedName>
    <definedName name="goals2" localSheetId="29">'3. DIV. B. '!$I$13:$I$42</definedName>
    <definedName name="goals2" localSheetId="24">'ELITE DIV. '!$I$13:$I$42</definedName>
    <definedName name="goals2" localSheetId="30">'SERIE A. 1.'!$I$13:$I$42</definedName>
    <definedName name="goals2" localSheetId="31">'SERIE B. 1.'!$I$11:$I$28</definedName>
    <definedName name="goals2" localSheetId="32">'SERIE C. 1.'!$I$13:$I$42</definedName>
    <definedName name="goals2" localSheetId="33">'SERIE D. 1.'!$I$13:$I$42</definedName>
    <definedName name="HxA" localSheetId="31">'SERIE B. 1.'!$AD$4:$AH$8</definedName>
    <definedName name="points1" localSheetId="25">'1. DIV. '!$J$13:$J$42</definedName>
    <definedName name="points1" localSheetId="26">'2. DIV. A. '!$J$13:$J$42</definedName>
    <definedName name="points1" localSheetId="27">'2. DIV. B. '!$J$13:$J$42</definedName>
    <definedName name="points1" localSheetId="28">'3. DIV. A. '!$J$13:$J$42</definedName>
    <definedName name="points1" localSheetId="29">'3. DIV. B. '!$J$13:$J$42</definedName>
    <definedName name="points1" localSheetId="24">'ELITE DIV. '!$J$13:$J$42</definedName>
    <definedName name="points1" localSheetId="30">'SERIE A. 1.'!$J$13:$J$42</definedName>
    <definedName name="points1" localSheetId="31">'SERIE B. 1.'!$J$11:$J$28</definedName>
    <definedName name="points1" localSheetId="32">'SERIE C. 1.'!$J$13:$J$42</definedName>
    <definedName name="points1" localSheetId="33">'SERIE D. 1.'!$J$13:$J$42</definedName>
    <definedName name="points2" localSheetId="25">'1. DIV. '!$K$13:$K$42</definedName>
    <definedName name="points2" localSheetId="26">'2. DIV. A. '!$K$13:$K$42</definedName>
    <definedName name="points2" localSheetId="27">'2. DIV. B. '!$K$13:$K$42</definedName>
    <definedName name="points2" localSheetId="28">'3. DIV. A. '!$K$13:$K$42</definedName>
    <definedName name="points2" localSheetId="29">'3. DIV. B. '!$K$13:$K$42</definedName>
    <definedName name="points2" localSheetId="24">'ELITE DIV. '!$K$13:$K$42</definedName>
    <definedName name="points2" localSheetId="30">'SERIE A. 1.'!$K$13:$K$42</definedName>
    <definedName name="points2" localSheetId="31">'SERIE B. 1.'!$K$11:$K$28</definedName>
    <definedName name="points2" localSheetId="32">'SERIE C. 1.'!$K$13:$K$42</definedName>
    <definedName name="points2" localSheetId="33">'SERIE D. 1.'!$K$13:$K$42</definedName>
    <definedName name="pointsTotal" localSheetId="25">'1. DIV. '!$K$5:$K$10</definedName>
    <definedName name="pointsTotal" localSheetId="26">'2. DIV. A. '!$K$5:$K$10</definedName>
    <definedName name="pointsTotal" localSheetId="27">'2. DIV. B. '!$K$5:$K$10</definedName>
    <definedName name="pointsTotal" localSheetId="28">'3. DIV. A. '!$K$5:$K$10</definedName>
    <definedName name="pointsTotal" localSheetId="29">'3. DIV. B. '!$K$5:$K$10</definedName>
    <definedName name="pointsTotal" localSheetId="24">'ELITE DIV. '!$K$5:$K$10</definedName>
    <definedName name="pointsTotal" localSheetId="30">'SERIE A. 1.'!$K$5:$K$10</definedName>
    <definedName name="pointsTotal" localSheetId="31">'SERIE B. 1.'!$K$5:$K$8</definedName>
    <definedName name="pointsTotal" localSheetId="32">'SERIE C. 1.'!$K$5:$K$10</definedName>
    <definedName name="pointsTotal" localSheetId="33">'SERIE D. 1.'!$K$5:$K$10</definedName>
    <definedName name="ptt">[1]Indstillinger!$C$4</definedName>
    <definedName name="ptu">[1]Indstillinger!$C$3</definedName>
    <definedName name="ptv">[1]Indstillinger!$C$2</definedName>
    <definedName name="team1" localSheetId="25">'1. DIV. '!$C$13:$C$42</definedName>
    <definedName name="team1" localSheetId="26">'2. DIV. A. '!$C$13:$C$42</definedName>
    <definedName name="team1" localSheetId="27">'2. DIV. B. '!$C$13:$C$42</definedName>
    <definedName name="team1" localSheetId="28">'3. DIV. A. '!$C$13:$C$42</definedName>
    <definedName name="team1" localSheetId="29">'3. DIV. B. '!$C$13:$C$42</definedName>
    <definedName name="team1" localSheetId="24">'ELITE DIV. '!$C$13:$C$42</definedName>
    <definedName name="team1" localSheetId="30">'SERIE A. 1.'!$C$13:$C$42</definedName>
    <definedName name="team1" localSheetId="31">'SERIE B. 1.'!$C$11:$C$28</definedName>
    <definedName name="team1" localSheetId="32">'SERIE C. 1.'!$C$13:$C$42</definedName>
    <definedName name="team1" localSheetId="33">'SERIE D. 1.'!$C$13:$C$42</definedName>
    <definedName name="team2" localSheetId="25">'1. DIV. '!$D$13:$D$42</definedName>
    <definedName name="team2" localSheetId="26">'2. DIV. A. '!$D$13:$D$42</definedName>
    <definedName name="team2" localSheetId="27">'2. DIV. B. '!$D$13:$D$42</definedName>
    <definedName name="team2" localSheetId="28">'3. DIV. A. '!$D$13:$D$42</definedName>
    <definedName name="team2" localSheetId="29">'3. DIV. B. '!$D$13:$D$42</definedName>
    <definedName name="team2" localSheetId="24">'ELITE DIV. '!$D$13:$D$42</definedName>
    <definedName name="team2" localSheetId="30">'SERIE A. 1.'!$D$13:$D$42</definedName>
    <definedName name="team2" localSheetId="31">'SERIE B. 1.'!$D$11:$D$28</definedName>
    <definedName name="team2" localSheetId="32">'SERIE C. 1.'!$D$13:$D$42</definedName>
    <definedName name="team2" localSheetId="33">'SERIE D. 1.'!$D$13:$D$42</definedName>
    <definedName name="teams" localSheetId="25">'1. DIV. '!$C$5:$C$10</definedName>
    <definedName name="teams" localSheetId="26">'2. DIV. A. '!$C$5:$C$10</definedName>
    <definedName name="teams" localSheetId="27">'2. DIV. B. '!$C$5:$C$10</definedName>
    <definedName name="teams" localSheetId="28">'3. DIV. A. '!$C$5:$C$10</definedName>
    <definedName name="teams" localSheetId="29">'3. DIV. B. '!$C$5:$C$10</definedName>
    <definedName name="teams" localSheetId="24">'ELITE DIV. '!$C$5:$C$10</definedName>
    <definedName name="teams" localSheetId="30">'SERIE A. 1.'!$C$5:$C$10</definedName>
    <definedName name="teams" localSheetId="31">'SERIE B. 1.'!$C$5:$C$8</definedName>
    <definedName name="teams" localSheetId="32">'SERIE C. 1.'!$C$5:$C$10</definedName>
    <definedName name="teams" localSheetId="33">'SERIE D. 1.'!$C$5:$C$10</definedName>
    <definedName name="_xlnm.Print_Area" localSheetId="22">'01. Apr. slut'!$A$1:$K$39</definedName>
    <definedName name="_xlnm.Print_Area" localSheetId="13">'03. Dec.'!$A$1:$K$47</definedName>
    <definedName name="_xlnm.Print_Area" localSheetId="17">'04. Feb. P'!$A$1:$K$30</definedName>
    <definedName name="_xlnm.Print_Area" localSheetId="21">'04. Mar.'!$A$1:$K$60</definedName>
    <definedName name="_xlnm.Print_Area" localSheetId="10">'05. Nov.'!$A$1:$K$29</definedName>
    <definedName name="_xlnm.Print_Area" localSheetId="14">'07. Jan. '!$A$1:$K$42</definedName>
    <definedName name="_xlnm.Print_Area" localSheetId="25">'1. DIV. '!$A$1:$A$35</definedName>
    <definedName name="_xlnm.Print_Area" localSheetId="6">'1. Okt.'!$A$1:$K$42</definedName>
    <definedName name="_xlnm.Print_Area" localSheetId="18">'11. Feb.'!$A$1:$K$32</definedName>
    <definedName name="_xlnm.Print_Area" localSheetId="11">'12. Nov. P'!$A$1:$K$29</definedName>
    <definedName name="_xlnm.Print_Area" localSheetId="15">'14. Jan.'!$A$1:$K$29</definedName>
    <definedName name="_xlnm.Print_Area" localSheetId="8">'15. Okt'!$A$1:$K$42</definedName>
    <definedName name="_xlnm.Print_Area" localSheetId="4">'17. Sept. '!$A$1:$K$28</definedName>
    <definedName name="_xlnm.Print_Area" localSheetId="19">'18. Feb.'!$A$1:$K$32</definedName>
    <definedName name="_xlnm.Print_Area" localSheetId="12">'19 Nov. '!$A$1:$K$40</definedName>
    <definedName name="_xlnm.Print_Area" localSheetId="26">'2. DIV. A. '!$A$1:$A$35</definedName>
    <definedName name="_xlnm.Print_Area" localSheetId="27">'2. DIV. B. '!$A$1:$A$35</definedName>
    <definedName name="_xlnm.Print_Area" localSheetId="16">'21. Jan'!$A$1:$K$41</definedName>
    <definedName name="_xlnm.Print_Area" localSheetId="23">'22. Apr. slut '!$A$1:$K$31</definedName>
    <definedName name="_xlnm.Print_Area" localSheetId="5">'24. Sept.'!$A$1:$K$41</definedName>
    <definedName name="_xlnm.Print_Area" localSheetId="20">'25. Feb. P'!$A$1:$K$28</definedName>
    <definedName name="_xlnm.Print_Area" localSheetId="9">'29. Okt.'!$A$1:$K$42</definedName>
    <definedName name="_xlnm.Print_Area" localSheetId="28">'3. DIV. A. '!$A$1:$A$36</definedName>
    <definedName name="_xlnm.Print_Area" localSheetId="29">'3. DIV. B. '!$A$1:$A$35</definedName>
    <definedName name="_xlnm.Print_Area" localSheetId="7">'8. Okt.'!$A$1:$K$30</definedName>
    <definedName name="_xlnm.Print_Area" localSheetId="1">'Division &amp; Serier'!$A$1:$J$44</definedName>
    <definedName name="_xlnm.Print_Area" localSheetId="24">'ELITE DIV. '!$A$1:$A$34</definedName>
    <definedName name="_xlnm.Print_Area" localSheetId="3">'H-D pokal'!$A$1:$K$31</definedName>
    <definedName name="_xlnm.Print_Area" localSheetId="2">Pokalturneringen!$A$1:$G$36</definedName>
    <definedName name="_xlnm.Print_Area" localSheetId="30">'SERIE A. 1.'!$A$1:$A$35</definedName>
    <definedName name="_xlnm.Print_Area" localSheetId="31">'SERIE B. 1.'!$AD$1:$AQ$37</definedName>
    <definedName name="_xlnm.Print_Area" localSheetId="32">'SERIE C. 1.'!$A$1:$A$35</definedName>
    <definedName name="_xlnm.Print_Area" localSheetId="33">'SERIE D. 1.'!$A$1:$A$35</definedName>
    <definedName name="Z_AAE82BF8_1FB9_41DC_B9E7_0513034FDB60_.wvu.PrintArea" localSheetId="22" hidden="1">'01. Apr. slut'!$A$1:$J$38</definedName>
    <definedName name="Z_AAE82BF8_1FB9_41DC_B9E7_0513034FDB60_.wvu.PrintArea" localSheetId="13" hidden="1">'03. Dec.'!$A$1:$J$27</definedName>
    <definedName name="Z_AAE82BF8_1FB9_41DC_B9E7_0513034FDB60_.wvu.PrintArea" localSheetId="6" hidden="1">'1. Okt.'!$A$1:$J$34</definedName>
    <definedName name="Z_AAE82BF8_1FB9_41DC_B9E7_0513034FDB60_.wvu.PrintArea" localSheetId="18" hidden="1">'11. Feb.'!$A$1:$J$29</definedName>
    <definedName name="Z_AAE82BF8_1FB9_41DC_B9E7_0513034FDB60_.wvu.PrintArea" localSheetId="19" hidden="1">'18. Feb.'!$A$1:$J$29</definedName>
    <definedName name="Z_AAE82BF8_1FB9_41DC_B9E7_0513034FDB60_.wvu.PrintArea" localSheetId="23" hidden="1">'22. Apr. slut '!$A$1:$J$31</definedName>
    <definedName name="Z_AAE82BF8_1FB9_41DC_B9E7_0513034FDB60_.wvu.PrintArea" localSheetId="5" hidden="1">'24. Sept.'!$A$1:$J$32</definedName>
    <definedName name="Z_AAE82BF8_1FB9_41DC_B9E7_0513034FDB60_.wvu.PrintArea" localSheetId="20" hidden="1">'25. Feb. P'!$A$1:$J$25</definedName>
    <definedName name="Z_AAE82BF8_1FB9_41DC_B9E7_0513034FDB60_.wvu.PrintArea" localSheetId="1" hidden="1">'Division &amp; Serier'!$A$1:$I$44</definedName>
    <definedName name="Z_AAE82BF8_1FB9_41DC_B9E7_0513034FDB60_.wvu.PrintArea" localSheetId="24" hidden="1">'ELITE DIV. '!$A$1:$B$34</definedName>
    <definedName name="Z_AAE82BF8_1FB9_41DC_B9E7_0513034FDB60_.wvu.PrintArea" localSheetId="3" hidden="1">'H-D pokal'!#REF!</definedName>
    <definedName name="Z_AAE82BF8_1FB9_41DC_B9E7_0513034FDB60_.wvu.PrintArea" localSheetId="2" hidden="1">Pokalturneringen!$A$1:$G$39</definedName>
    <definedName name="Z_AAE82BF8_1FB9_41DC_B9E7_0513034FDB60_.wvu.PrintArea" localSheetId="30" hidden="1">'SERIE A. 1.'!$A$1:$A$34</definedName>
    <definedName name="Z_AAE82BF8_1FB9_41DC_B9E7_0513034FDB60_.wvu.PrintArea" localSheetId="32" hidden="1">'SERIE C. 1.'!$A$1:$A$34</definedName>
    <definedName name="Z_AAE82BF8_1FB9_41DC_B9E7_0513034FDB60_.wvu.PrintArea" localSheetId="33" hidden="1">'SERIE D. 1.'!$A$1:$A$34</definedName>
  </definedNames>
  <calcPr calcId="191029"/>
  <customWorkbookViews>
    <customWorkbookView name="Bent Knudsen - Privat visning" guid="{AAE82BF8-1FB9-41DC-B9E7-0513034FDB60}" mergeInterval="0" personalView="1" maximized="1" windowWidth="1362" windowHeight="626" tabRatio="607" activeSheetId="4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58" l="1"/>
  <c r="I6" i="58"/>
  <c r="I7" i="58"/>
  <c r="I8" i="58"/>
  <c r="I9" i="58"/>
  <c r="I10" i="58"/>
  <c r="K10" i="42"/>
  <c r="J10" i="42"/>
  <c r="I10" i="42"/>
  <c r="H10" i="42"/>
  <c r="G10" i="42"/>
  <c r="F10" i="42"/>
  <c r="E10" i="42"/>
  <c r="K9" i="42"/>
  <c r="J9" i="42"/>
  <c r="I9" i="42"/>
  <c r="H9" i="42"/>
  <c r="G9" i="42"/>
  <c r="F9" i="42"/>
  <c r="E9" i="42"/>
  <c r="K7" i="42"/>
  <c r="J7" i="42"/>
  <c r="I7" i="42"/>
  <c r="H7" i="42"/>
  <c r="G7" i="42"/>
  <c r="F7" i="42"/>
  <c r="E7" i="42"/>
  <c r="K6" i="42"/>
  <c r="J6" i="42"/>
  <c r="I6" i="42"/>
  <c r="H6" i="42"/>
  <c r="G6" i="42"/>
  <c r="F6" i="42"/>
  <c r="E6" i="42"/>
  <c r="K8" i="42"/>
  <c r="J8" i="42"/>
  <c r="I8" i="42"/>
  <c r="H8" i="42"/>
  <c r="G8" i="42"/>
  <c r="F8" i="42"/>
  <c r="E8" i="42"/>
  <c r="K5" i="42"/>
  <c r="J5" i="42"/>
  <c r="I5" i="42"/>
  <c r="H5" i="42"/>
  <c r="G5" i="42"/>
  <c r="F5" i="42"/>
  <c r="E5" i="42"/>
  <c r="A9" i="95"/>
  <c r="G9" i="90"/>
  <c r="A12" i="95"/>
  <c r="A18" i="95" l="1"/>
  <c r="A10" i="92" l="1"/>
  <c r="A11" i="92" s="1"/>
  <c r="A12" i="92" s="1"/>
  <c r="A13" i="92" s="1"/>
  <c r="A14" i="92" s="1"/>
  <c r="A15" i="92" s="1"/>
  <c r="A16" i="92" s="1"/>
  <c r="K6" i="91"/>
  <c r="J6" i="91"/>
  <c r="I6" i="91"/>
  <c r="H6" i="91"/>
  <c r="G6" i="91"/>
  <c r="F6" i="91"/>
  <c r="E6" i="91"/>
  <c r="K10" i="91"/>
  <c r="J10" i="91"/>
  <c r="I10" i="91"/>
  <c r="H10" i="91"/>
  <c r="G10" i="91"/>
  <c r="F10" i="91"/>
  <c r="E10" i="91"/>
  <c r="K7" i="91"/>
  <c r="J7" i="91"/>
  <c r="I7" i="91"/>
  <c r="H7" i="91"/>
  <c r="G7" i="91"/>
  <c r="F7" i="91"/>
  <c r="E7" i="91"/>
  <c r="K9" i="91"/>
  <c r="J9" i="91"/>
  <c r="I9" i="91"/>
  <c r="H9" i="91"/>
  <c r="G9" i="91"/>
  <c r="F9" i="91"/>
  <c r="E9" i="91"/>
  <c r="K5" i="91"/>
  <c r="J5" i="91"/>
  <c r="I5" i="91"/>
  <c r="H5" i="91"/>
  <c r="G5" i="91"/>
  <c r="F5" i="91"/>
  <c r="E5" i="91"/>
  <c r="K8" i="91"/>
  <c r="J8" i="91"/>
  <c r="I8" i="91"/>
  <c r="H8" i="91"/>
  <c r="G8" i="91"/>
  <c r="F8" i="91"/>
  <c r="E8" i="91"/>
  <c r="K5" i="90"/>
  <c r="J5" i="90"/>
  <c r="I5" i="90"/>
  <c r="H5" i="90"/>
  <c r="G5" i="90"/>
  <c r="F5" i="90"/>
  <c r="E5" i="90"/>
  <c r="K9" i="90"/>
  <c r="J9" i="90"/>
  <c r="I9" i="90"/>
  <c r="H9" i="90"/>
  <c r="F9" i="90"/>
  <c r="E9" i="90"/>
  <c r="K10" i="90"/>
  <c r="J10" i="90"/>
  <c r="I10" i="90"/>
  <c r="H10" i="90"/>
  <c r="G10" i="90"/>
  <c r="F10" i="90"/>
  <c r="E10" i="90"/>
  <c r="K8" i="90"/>
  <c r="J8" i="90"/>
  <c r="I8" i="90"/>
  <c r="H8" i="90"/>
  <c r="G8" i="90"/>
  <c r="F8" i="90"/>
  <c r="E8" i="90"/>
  <c r="K6" i="90"/>
  <c r="J6" i="90"/>
  <c r="I6" i="90"/>
  <c r="H6" i="90"/>
  <c r="G6" i="90"/>
  <c r="F6" i="90"/>
  <c r="E6" i="90"/>
  <c r="K7" i="90"/>
  <c r="J7" i="90"/>
  <c r="I7" i="90"/>
  <c r="H7" i="90"/>
  <c r="G7" i="90"/>
  <c r="F7" i="90"/>
  <c r="E7" i="90"/>
  <c r="H8" i="40"/>
  <c r="E6" i="40"/>
  <c r="F6" i="40"/>
  <c r="G6" i="40"/>
  <c r="H6" i="40"/>
  <c r="I6" i="40"/>
  <c r="J6" i="40"/>
  <c r="K6" i="40"/>
  <c r="E5" i="40"/>
  <c r="F5" i="40"/>
  <c r="G5" i="40"/>
  <c r="H5" i="40"/>
  <c r="I5" i="40"/>
  <c r="J5" i="40"/>
  <c r="K5" i="40"/>
  <c r="E8" i="40"/>
  <c r="F8" i="40"/>
  <c r="G8" i="40"/>
  <c r="I8" i="40"/>
  <c r="J8" i="40"/>
  <c r="K8" i="40"/>
  <c r="E9" i="40"/>
  <c r="F9" i="40"/>
  <c r="G9" i="40"/>
  <c r="H9" i="40"/>
  <c r="I9" i="40"/>
  <c r="J9" i="40"/>
  <c r="K9" i="40"/>
  <c r="E7" i="40"/>
  <c r="F7" i="40"/>
  <c r="G7" i="40"/>
  <c r="H7" i="40"/>
  <c r="I7" i="40"/>
  <c r="J7" i="40"/>
  <c r="K7" i="40"/>
  <c r="E10" i="40"/>
  <c r="F10" i="40"/>
  <c r="G10" i="40"/>
  <c r="H10" i="40"/>
  <c r="I10" i="40"/>
  <c r="J10" i="40"/>
  <c r="K10" i="40"/>
  <c r="D6" i="91" l="1"/>
  <c r="D8" i="91"/>
  <c r="D5" i="91"/>
  <c r="D9" i="91"/>
  <c r="D7" i="91"/>
  <c r="D10" i="91"/>
  <c r="D10" i="90"/>
  <c r="D9" i="90"/>
  <c r="D8" i="90"/>
  <c r="D6" i="90"/>
  <c r="D7" i="90"/>
  <c r="D5" i="90"/>
  <c r="D10" i="40"/>
  <c r="D6" i="40"/>
  <c r="D5" i="40"/>
  <c r="D8" i="40"/>
  <c r="D9" i="40"/>
  <c r="D7" i="40"/>
  <c r="K6" i="58"/>
  <c r="J6" i="58"/>
  <c r="H6" i="58"/>
  <c r="G6" i="58"/>
  <c r="F6" i="58"/>
  <c r="E6" i="58"/>
  <c r="K10" i="58"/>
  <c r="J10" i="58"/>
  <c r="H10" i="58"/>
  <c r="G10" i="58"/>
  <c r="F10" i="58"/>
  <c r="E10" i="58"/>
  <c r="K5" i="58"/>
  <c r="J5" i="58"/>
  <c r="H5" i="58"/>
  <c r="G5" i="58"/>
  <c r="F5" i="58"/>
  <c r="E5" i="58"/>
  <c r="K8" i="58"/>
  <c r="J8" i="58"/>
  <c r="H8" i="58"/>
  <c r="G8" i="58"/>
  <c r="F8" i="58"/>
  <c r="E8" i="58"/>
  <c r="K9" i="58"/>
  <c r="J9" i="58"/>
  <c r="H9" i="58"/>
  <c r="G9" i="58"/>
  <c r="F9" i="58"/>
  <c r="E9" i="58"/>
  <c r="K7" i="58"/>
  <c r="J7" i="58"/>
  <c r="H7" i="58"/>
  <c r="G7" i="58"/>
  <c r="F7" i="58"/>
  <c r="E7" i="58"/>
  <c r="D6" i="58" l="1"/>
  <c r="D9" i="58"/>
  <c r="D5" i="58"/>
  <c r="D8" i="58"/>
  <c r="D7" i="58"/>
  <c r="D10" i="58"/>
  <c r="K6" i="46"/>
  <c r="J6" i="46"/>
  <c r="I6" i="46"/>
  <c r="H6" i="46"/>
  <c r="G6" i="46"/>
  <c r="F6" i="46"/>
  <c r="E6" i="46"/>
  <c r="K8" i="46"/>
  <c r="J8" i="46"/>
  <c r="I8" i="46"/>
  <c r="H8" i="46"/>
  <c r="G8" i="46"/>
  <c r="F8" i="46"/>
  <c r="E8" i="46"/>
  <c r="K5" i="46"/>
  <c r="J5" i="46"/>
  <c r="I5" i="46"/>
  <c r="H5" i="46"/>
  <c r="G5" i="46"/>
  <c r="F5" i="46"/>
  <c r="E5" i="46"/>
  <c r="K7" i="46"/>
  <c r="J7" i="46"/>
  <c r="I7" i="46"/>
  <c r="H7" i="46"/>
  <c r="G7" i="46"/>
  <c r="F7" i="46"/>
  <c r="E7" i="46"/>
  <c r="K6" i="72"/>
  <c r="J6" i="72"/>
  <c r="I6" i="72"/>
  <c r="H6" i="72"/>
  <c r="G6" i="72"/>
  <c r="F6" i="72"/>
  <c r="E6" i="72"/>
  <c r="K5" i="72"/>
  <c r="J5" i="72"/>
  <c r="I5" i="72"/>
  <c r="H5" i="72"/>
  <c r="G5" i="72"/>
  <c r="F5" i="72"/>
  <c r="E5" i="72"/>
  <c r="K8" i="72"/>
  <c r="J8" i="72"/>
  <c r="I8" i="72"/>
  <c r="H8" i="72"/>
  <c r="G8" i="72"/>
  <c r="F8" i="72"/>
  <c r="E8" i="72"/>
  <c r="K9" i="72"/>
  <c r="J9" i="72"/>
  <c r="I9" i="72"/>
  <c r="H9" i="72"/>
  <c r="G9" i="72"/>
  <c r="F9" i="72"/>
  <c r="E9" i="72"/>
  <c r="K7" i="72"/>
  <c r="J7" i="72"/>
  <c r="I7" i="72"/>
  <c r="H7" i="72"/>
  <c r="G7" i="72"/>
  <c r="F7" i="72"/>
  <c r="E7" i="72"/>
  <c r="K10" i="72"/>
  <c r="J10" i="72"/>
  <c r="I10" i="72"/>
  <c r="H10" i="72"/>
  <c r="G10" i="72"/>
  <c r="F10" i="72"/>
  <c r="E10" i="72"/>
  <c r="K10" i="44"/>
  <c r="J10" i="44"/>
  <c r="I10" i="44"/>
  <c r="H10" i="44"/>
  <c r="G10" i="44"/>
  <c r="F10" i="44"/>
  <c r="E10" i="44"/>
  <c r="K5" i="44"/>
  <c r="J5" i="44"/>
  <c r="I5" i="44"/>
  <c r="H5" i="44"/>
  <c r="G5" i="44"/>
  <c r="F5" i="44"/>
  <c r="E5" i="44"/>
  <c r="K9" i="44"/>
  <c r="J9" i="44"/>
  <c r="I9" i="44"/>
  <c r="H9" i="44"/>
  <c r="G9" i="44"/>
  <c r="F9" i="44"/>
  <c r="E9" i="44"/>
  <c r="K7" i="44"/>
  <c r="J7" i="44"/>
  <c r="I7" i="44"/>
  <c r="H7" i="44"/>
  <c r="G7" i="44"/>
  <c r="F7" i="44"/>
  <c r="E7" i="44"/>
  <c r="K8" i="44"/>
  <c r="J8" i="44"/>
  <c r="I8" i="44"/>
  <c r="H8" i="44"/>
  <c r="G8" i="44"/>
  <c r="F8" i="44"/>
  <c r="E8" i="44"/>
  <c r="K6" i="44"/>
  <c r="J6" i="44"/>
  <c r="I6" i="44"/>
  <c r="H6" i="44"/>
  <c r="G6" i="44"/>
  <c r="F6" i="44"/>
  <c r="E6" i="44"/>
  <c r="K8" i="43"/>
  <c r="J8" i="43"/>
  <c r="I8" i="43"/>
  <c r="H8" i="43"/>
  <c r="G8" i="43"/>
  <c r="F8" i="43"/>
  <c r="E8" i="43"/>
  <c r="K5" i="43"/>
  <c r="J5" i="43"/>
  <c r="I5" i="43"/>
  <c r="H5" i="43"/>
  <c r="G5" i="43"/>
  <c r="F5" i="43"/>
  <c r="E5" i="43"/>
  <c r="K10" i="43"/>
  <c r="J10" i="43"/>
  <c r="I10" i="43"/>
  <c r="H10" i="43"/>
  <c r="G10" i="43"/>
  <c r="F10" i="43"/>
  <c r="E10" i="43"/>
  <c r="K9" i="43"/>
  <c r="J9" i="43"/>
  <c r="I9" i="43"/>
  <c r="H9" i="43"/>
  <c r="G9" i="43"/>
  <c r="F9" i="43"/>
  <c r="E9" i="43"/>
  <c r="K6" i="43"/>
  <c r="J6" i="43"/>
  <c r="I6" i="43"/>
  <c r="H6" i="43"/>
  <c r="G6" i="43"/>
  <c r="F6" i="43"/>
  <c r="E6" i="43"/>
  <c r="K7" i="43"/>
  <c r="J7" i="43"/>
  <c r="I7" i="43"/>
  <c r="H7" i="43"/>
  <c r="G7" i="43"/>
  <c r="F7" i="43"/>
  <c r="E7" i="43"/>
  <c r="K9" i="41"/>
  <c r="J9" i="41"/>
  <c r="I9" i="41"/>
  <c r="H9" i="41"/>
  <c r="G9" i="41"/>
  <c r="F9" i="41"/>
  <c r="E9" i="41"/>
  <c r="K7" i="41"/>
  <c r="J7" i="41"/>
  <c r="I7" i="41"/>
  <c r="H7" i="41"/>
  <c r="G7" i="41"/>
  <c r="F7" i="41"/>
  <c r="E7" i="41"/>
  <c r="K6" i="41"/>
  <c r="J6" i="41"/>
  <c r="I6" i="41"/>
  <c r="H6" i="41"/>
  <c r="G6" i="41"/>
  <c r="F6" i="41"/>
  <c r="E6" i="41"/>
  <c r="K8" i="41"/>
  <c r="J8" i="41"/>
  <c r="I8" i="41"/>
  <c r="H8" i="41"/>
  <c r="G8" i="41"/>
  <c r="F8" i="41"/>
  <c r="E8" i="41"/>
  <c r="K5" i="41"/>
  <c r="J5" i="41"/>
  <c r="I5" i="41"/>
  <c r="H5" i="41"/>
  <c r="G5" i="41"/>
  <c r="F5" i="41"/>
  <c r="E5" i="41"/>
  <c r="K10" i="41"/>
  <c r="J10" i="41"/>
  <c r="I10" i="41"/>
  <c r="H10" i="41"/>
  <c r="G10" i="41"/>
  <c r="F10" i="41"/>
  <c r="E10" i="41"/>
  <c r="D8" i="46" l="1"/>
  <c r="D6" i="46"/>
  <c r="D5" i="46"/>
  <c r="D7" i="46"/>
  <c r="D9" i="72"/>
  <c r="D10" i="72"/>
  <c r="D5" i="72"/>
  <c r="D8" i="72"/>
  <c r="D7" i="72"/>
  <c r="D6" i="72"/>
  <c r="D8" i="44"/>
  <c r="D5" i="44"/>
  <c r="D9" i="44"/>
  <c r="D7" i="44"/>
  <c r="D6" i="44"/>
  <c r="D10" i="44"/>
  <c r="D7" i="43"/>
  <c r="D5" i="43"/>
  <c r="D10" i="43"/>
  <c r="D9" i="43"/>
  <c r="D6" i="43"/>
  <c r="D8" i="43"/>
  <c r="D9" i="42"/>
  <c r="D5" i="42"/>
  <c r="D6" i="42"/>
  <c r="D7" i="42"/>
  <c r="D10" i="42"/>
  <c r="D8" i="42"/>
  <c r="D10" i="41"/>
  <c r="D7" i="41"/>
  <c r="D6" i="41"/>
  <c r="D8" i="41"/>
  <c r="D5" i="41"/>
  <c r="D9" i="41"/>
  <c r="A10" i="69" l="1"/>
  <c r="A11" i="69" s="1"/>
  <c r="A12" i="69" s="1"/>
  <c r="A13" i="69" s="1"/>
  <c r="A14" i="69" s="1"/>
  <c r="A15" i="69" s="1"/>
  <c r="A16" i="69" s="1"/>
  <c r="A20" i="69" s="1"/>
  <c r="A21" i="69" l="1"/>
  <c r="A22" i="69" s="1"/>
  <c r="A23" i="69" s="1"/>
  <c r="A24" i="69" s="1"/>
  <c r="A25" i="69" s="1"/>
  <c r="A26" i="69" s="1"/>
  <c r="A27" i="69" s="1"/>
  <c r="A9" i="13" l="1"/>
  <c r="A10" i="13" s="1"/>
  <c r="A11" i="13" s="1"/>
  <c r="A12" i="13" s="1"/>
  <c r="A13" i="13" s="1"/>
  <c r="A14" i="13" s="1"/>
  <c r="A15" i="13" s="1"/>
  <c r="A16" i="13" s="1"/>
  <c r="A21" i="13" s="1"/>
  <c r="A22" i="13" s="1"/>
  <c r="A23" i="13" s="1"/>
  <c r="A24" i="13" s="1"/>
  <c r="A25" i="13" s="1"/>
  <c r="A26" i="13" s="1"/>
  <c r="A27" i="13" s="1"/>
  <c r="A28" i="13" s="1"/>
  <c r="A10" i="16" l="1"/>
  <c r="A11" i="16" s="1"/>
  <c r="A12" i="16" s="1"/>
  <c r="A13" i="16" s="1"/>
  <c r="A14" i="16" s="1"/>
  <c r="A15" i="16" s="1"/>
  <c r="A20" i="16" l="1"/>
  <c r="A21" i="16" s="1"/>
  <c r="A22" i="16" s="1"/>
  <c r="A23" i="16" s="1"/>
  <c r="A24" i="16" s="1"/>
  <c r="A25" i="16" s="1"/>
  <c r="A26" i="16" s="1"/>
  <c r="A9" i="75" l="1"/>
  <c r="A10" i="75" s="1"/>
  <c r="A11" i="75" s="1"/>
  <c r="A12" i="75" s="1"/>
  <c r="A13" i="75" s="1"/>
  <c r="A14" i="75" s="1"/>
  <c r="A15" i="75" s="1"/>
  <c r="A16" i="75" s="1"/>
  <c r="A20" i="75" s="1"/>
  <c r="A21" i="75" s="1"/>
  <c r="A22" i="75" s="1"/>
  <c r="A23" i="75" s="1"/>
  <c r="A24" i="75" s="1"/>
  <c r="A25" i="75" s="1"/>
  <c r="A26" i="75" s="1"/>
  <c r="A27" i="75" s="1"/>
  <c r="A9" i="76" s="1"/>
  <c r="A10" i="76" s="1"/>
  <c r="A11" i="76" s="1"/>
  <c r="A12" i="76" s="1"/>
  <c r="A13" i="76" s="1"/>
  <c r="A14" i="76" s="1"/>
  <c r="A15" i="76" s="1"/>
  <c r="A16" i="76" s="1"/>
  <c r="A20" i="76" s="1"/>
  <c r="A21" i="76" s="1"/>
  <c r="A22" i="76" s="1"/>
  <c r="A23" i="76" s="1"/>
  <c r="A24" i="76" s="1"/>
  <c r="A9" i="50" s="1"/>
  <c r="A10" i="50" s="1"/>
  <c r="A11" i="50" s="1"/>
  <c r="A12" i="50" s="1"/>
  <c r="A13" i="50" s="1"/>
  <c r="A14" i="50" s="1"/>
  <c r="A15" i="50" s="1"/>
  <c r="A16" i="50" s="1"/>
  <c r="A20" i="50" s="1"/>
  <c r="A21" i="50" s="1"/>
  <c r="A22" i="50" s="1"/>
  <c r="A23" i="50" s="1"/>
  <c r="A24" i="50" s="1"/>
  <c r="A25" i="50" s="1"/>
  <c r="A26" i="50" s="1"/>
  <c r="A27" i="50" s="1"/>
  <c r="A9" i="77" s="1"/>
  <c r="A10" i="77" s="1"/>
  <c r="A11" i="77" s="1"/>
  <c r="A12" i="77" s="1"/>
  <c r="A13" i="77" s="1"/>
  <c r="A14" i="77" s="1"/>
  <c r="A15" i="77" s="1"/>
  <c r="A16" i="77" s="1"/>
  <c r="A20" i="77" s="1"/>
  <c r="A21" i="77" s="1"/>
  <c r="A22" i="77" s="1"/>
  <c r="A23" i="77" s="1"/>
  <c r="A24" i="77" s="1"/>
  <c r="A25" i="77" s="1"/>
  <c r="A26" i="77" s="1"/>
  <c r="A27" i="77" s="1"/>
  <c r="A17" i="92" s="1"/>
  <c r="A9" i="83" s="1"/>
  <c r="A10" i="83" s="1"/>
  <c r="A11" i="83" s="1"/>
  <c r="A12" i="83" s="1"/>
  <c r="A13" i="83" s="1"/>
  <c r="A14" i="83" l="1"/>
  <c r="A15" i="83" s="1"/>
  <c r="A16" i="83" s="1"/>
  <c r="A20" i="83" s="1"/>
  <c r="A21" i="83" s="1"/>
  <c r="A22" i="83" s="1"/>
  <c r="A23" i="83" s="1"/>
  <c r="A24" i="83" s="1"/>
  <c r="A25" i="83" s="1"/>
  <c r="A26" i="83" l="1"/>
  <c r="A9" i="20" s="1"/>
  <c r="A10" i="20" s="1"/>
  <c r="A11" i="20" s="1"/>
  <c r="A12" i="20" s="1"/>
  <c r="A13" i="20" s="1"/>
  <c r="A14" i="20" s="1"/>
  <c r="A15" i="20" s="1"/>
  <c r="A16" i="20" s="1"/>
  <c r="A20" i="20" s="1"/>
  <c r="A21" i="20" s="1"/>
  <c r="A22" i="20" s="1"/>
  <c r="A23" i="20" s="1"/>
  <c r="A24" i="20" s="1"/>
  <c r="A25" i="20" s="1"/>
  <c r="A26" i="20" s="1"/>
  <c r="A27" i="20" s="1"/>
  <c r="A31" i="20" l="1"/>
  <c r="A32" i="20" s="1"/>
  <c r="A33" i="20" s="1"/>
  <c r="A34" i="20" s="1"/>
  <c r="A35" i="20" s="1"/>
  <c r="A36" i="20" s="1"/>
  <c r="A37" i="20" s="1"/>
  <c r="A38" i="20" s="1"/>
  <c r="A9" i="61" s="1"/>
  <c r="A10" i="61" s="1"/>
  <c r="A11" i="61" s="1"/>
  <c r="A12" i="61" s="1"/>
  <c r="A13" i="61" s="1"/>
  <c r="A14" i="61" s="1"/>
  <c r="A15" i="61" s="1"/>
  <c r="A16" i="61" s="1"/>
  <c r="A20" i="61" s="1"/>
  <c r="A21" i="61" s="1"/>
  <c r="A22" i="61" s="1"/>
  <c r="A23" i="61" s="1"/>
  <c r="A24" i="61" s="1"/>
  <c r="A25" i="61" s="1"/>
  <c r="A26" i="61" s="1"/>
  <c r="A27" i="61" l="1"/>
  <c r="A9" i="79" s="1"/>
  <c r="A10" i="79" s="1"/>
  <c r="A11" i="79" s="1"/>
  <c r="A12" i="79" s="1"/>
  <c r="A13" i="79" s="1"/>
  <c r="A14" i="79" s="1"/>
  <c r="A15" i="79" s="1"/>
  <c r="A16" i="79" l="1"/>
  <c r="A20" i="79" s="1"/>
  <c r="A21" i="79" s="1"/>
  <c r="A22" i="79" s="1"/>
  <c r="A23" i="79" s="1"/>
  <c r="A24" i="79" s="1"/>
  <c r="A25" i="79" s="1"/>
  <c r="A9" i="80" l="1"/>
  <c r="A10" i="80" s="1"/>
  <c r="A11" i="80" s="1"/>
  <c r="A12" i="80" s="1"/>
  <c r="A13" i="80" s="1"/>
  <c r="A14" i="80" s="1"/>
  <c r="A15" i="80" s="1"/>
  <c r="A16" i="80" s="1"/>
  <c r="A20" i="80" s="1"/>
  <c r="A21" i="80" s="1"/>
  <c r="A22" i="80" s="1"/>
  <c r="A23" i="80" s="1"/>
  <c r="A24" i="80" s="1"/>
  <c r="A25" i="80" s="1"/>
  <c r="A26" i="80" s="1"/>
  <c r="A27" i="80" l="1"/>
  <c r="A13" i="63" s="1"/>
  <c r="A14" i="63" s="1"/>
  <c r="A15" i="63" s="1"/>
  <c r="A16" i="63" s="1"/>
  <c r="A17" i="63" s="1"/>
  <c r="A21" i="63" l="1"/>
  <c r="A22" i="63" s="1"/>
  <c r="A23" i="63" s="1"/>
  <c r="A24" i="63" s="1"/>
  <c r="A25" i="63" s="1"/>
  <c r="A26" i="63" s="1"/>
  <c r="A9" i="93" l="1"/>
  <c r="A10" i="93" s="1"/>
  <c r="A11" i="93" s="1"/>
  <c r="A10" i="95" l="1"/>
  <c r="A19" i="95" s="1"/>
  <c r="A20" i="95" s="1"/>
  <c r="A12" i="93"/>
  <c r="A13" i="93" s="1"/>
  <c r="A14" i="93" s="1"/>
  <c r="A15" i="93" s="1"/>
  <c r="A20" i="93" s="1"/>
  <c r="A21" i="93" s="1"/>
  <c r="A22" i="93" s="1"/>
  <c r="A23" i="93" s="1"/>
  <c r="A24" i="93" s="1"/>
  <c r="A25" i="93" s="1"/>
  <c r="A26" i="93" s="1"/>
  <c r="A27" i="93" s="1"/>
  <c r="A9" i="94" s="1"/>
  <c r="A10" i="94" s="1"/>
  <c r="A11" i="94" s="1"/>
  <c r="A12" i="94" s="1"/>
  <c r="A13" i="94" s="1"/>
  <c r="A14" i="94" s="1"/>
  <c r="A15" i="94" s="1"/>
  <c r="A16" i="94" s="1"/>
  <c r="A20" i="94" s="1"/>
  <c r="A21" i="94" s="1"/>
  <c r="A22" i="94" s="1"/>
  <c r="A23" i="94" s="1"/>
  <c r="A9" i="85" s="1"/>
  <c r="A10" i="85" s="1"/>
  <c r="A11" i="85" s="1"/>
  <c r="A12" i="85" s="1"/>
  <c r="A13" i="85" s="1"/>
  <c r="A14" i="85" s="1"/>
  <c r="A15" i="85" s="1"/>
  <c r="A16" i="85" s="1"/>
  <c r="A20" i="85" s="1"/>
  <c r="A21" i="85" s="1"/>
  <c r="A22" i="85" s="1"/>
  <c r="A23" i="85" s="1"/>
  <c r="A24" i="85" s="1"/>
  <c r="A25" i="85" s="1"/>
  <c r="A33" i="85" s="1"/>
  <c r="A34" i="85" s="1"/>
  <c r="A35" i="85" s="1"/>
  <c r="A36" i="85" s="1"/>
  <c r="A37" i="85" s="1"/>
  <c r="A38" i="85" s="1"/>
  <c r="A39" i="85" s="1"/>
  <c r="A40" i="85" s="1"/>
  <c r="A44" i="85" s="1"/>
  <c r="A45" i="85" s="1"/>
  <c r="A46" i="85" s="1"/>
  <c r="A47" i="85" s="1"/>
  <c r="A48" i="85" s="1"/>
  <c r="A49" i="85" s="1"/>
  <c r="A50" i="85" s="1"/>
  <c r="A9" i="37" s="1"/>
  <c r="A10" i="37" s="1"/>
  <c r="A11" i="37" s="1"/>
  <c r="A12" i="37" s="1"/>
  <c r="A13" i="37" s="1"/>
  <c r="A14" i="37" s="1"/>
  <c r="A15" i="37" s="1"/>
  <c r="A22" i="37" s="1"/>
  <c r="A23" i="37" s="1"/>
  <c r="A24" i="37" s="1"/>
  <c r="A25" i="37" s="1"/>
  <c r="A26" i="37" s="1"/>
  <c r="A27" i="37" s="1"/>
  <c r="A28" i="37" s="1"/>
  <c r="A29" i="37" s="1"/>
  <c r="A9" i="89" s="1"/>
  <c r="A10" i="89" l="1"/>
  <c r="A11" i="89" s="1"/>
  <c r="A12" i="89" s="1"/>
  <c r="A13" i="89" s="1"/>
  <c r="A14" i="89" s="1"/>
  <c r="A15" i="89" s="1"/>
  <c r="A16" i="89" s="1"/>
  <c r="A22" i="89" s="1"/>
  <c r="A23" i="89" l="1"/>
  <c r="A24" i="89" s="1"/>
  <c r="A25" i="89" s="1"/>
  <c r="A26" i="89" s="1"/>
  <c r="A27" i="89" s="1"/>
</calcChain>
</file>

<file path=xl/sharedStrings.xml><?xml version="1.0" encoding="utf-8"?>
<sst xmlns="http://schemas.openxmlformats.org/spreadsheetml/2006/main" count="4187" uniqueCount="374">
  <si>
    <t>TURNERINGSLEDERE:</t>
  </si>
  <si>
    <t>KGL.</t>
  </si>
  <si>
    <t>P.</t>
  </si>
  <si>
    <t>-</t>
  </si>
  <si>
    <t>Kl. 08.30</t>
  </si>
  <si>
    <t>BOWLINGAFDELINGEN</t>
  </si>
  <si>
    <t>FIRMA - IDRÆT STORKØBENHAVN</t>
  </si>
  <si>
    <t>FIRMAIDRÆT STORKØBENHAVN</t>
  </si>
  <si>
    <t>Disa</t>
  </si>
  <si>
    <t>Nordea   1</t>
  </si>
  <si>
    <t>Sevang</t>
  </si>
  <si>
    <t>Laybourn</t>
  </si>
  <si>
    <t>Telefonen</t>
  </si>
  <si>
    <t>Firmaidræt StorKøbenhavn</t>
  </si>
  <si>
    <t>Bowlingafdelingen</t>
  </si>
  <si>
    <t>Div/serier</t>
  </si>
  <si>
    <t>HERRE - POKAL</t>
  </si>
  <si>
    <t>DAME - POKAL</t>
  </si>
  <si>
    <t>F S K B H</t>
  </si>
  <si>
    <t>BOWLING</t>
  </si>
  <si>
    <t>HOLDTURNERING</t>
  </si>
  <si>
    <t>SÆSONEN</t>
  </si>
  <si>
    <t>DISA</t>
  </si>
  <si>
    <t>Danske Bank</t>
  </si>
  <si>
    <t>0005</t>
  </si>
  <si>
    <t>0006</t>
  </si>
  <si>
    <t>0024</t>
  </si>
  <si>
    <t>0033</t>
  </si>
  <si>
    <t>0078</t>
  </si>
  <si>
    <t>0095</t>
  </si>
  <si>
    <t>IF. Mærsk</t>
  </si>
  <si>
    <t>0101</t>
  </si>
  <si>
    <t>0133</t>
  </si>
  <si>
    <t>0155</t>
  </si>
  <si>
    <t>Codan</t>
  </si>
  <si>
    <t>0332</t>
  </si>
  <si>
    <t>0363</t>
  </si>
  <si>
    <t>Coop Idræt   2</t>
  </si>
  <si>
    <t>L I F   1</t>
  </si>
  <si>
    <t>Finale</t>
  </si>
  <si>
    <t>Buus Jensen   2</t>
  </si>
  <si>
    <t>Dato</t>
  </si>
  <si>
    <t>Klub</t>
  </si>
  <si>
    <t>4.</t>
  </si>
  <si>
    <t>UDVALGET</t>
  </si>
  <si>
    <t xml:space="preserve"> </t>
  </si>
  <si>
    <t>0371</t>
  </si>
  <si>
    <t>Uge  43</t>
  </si>
  <si>
    <t>Ericsson Sport</t>
  </si>
  <si>
    <t>Topdanmark</t>
  </si>
  <si>
    <t>Coop Idræt   1</t>
  </si>
  <si>
    <t xml:space="preserve">Buus Jensen   </t>
  </si>
  <si>
    <t>H  -  P</t>
  </si>
  <si>
    <t>D  -  P</t>
  </si>
  <si>
    <t xml:space="preserve">                                                  </t>
  </si>
  <si>
    <t>3/4 Plads</t>
  </si>
  <si>
    <t>Buus Jensen   1</t>
  </si>
  <si>
    <t>Next</t>
  </si>
  <si>
    <t>Tryg</t>
  </si>
  <si>
    <t>Tid</t>
  </si>
  <si>
    <t>K - nr.</t>
  </si>
  <si>
    <t>Uge  37</t>
  </si>
  <si>
    <t>Uge  44</t>
  </si>
  <si>
    <t>Uge  45</t>
  </si>
  <si>
    <t>Uge  38</t>
  </si>
  <si>
    <t>Kl. 10.00</t>
  </si>
  <si>
    <t>Kl. 11.30</t>
  </si>
  <si>
    <t>Kl. 10.15</t>
  </si>
  <si>
    <t>Uge  02</t>
  </si>
  <si>
    <t>Uge  05</t>
  </si>
  <si>
    <t>Uge  06</t>
  </si>
  <si>
    <t>Uge  08</t>
  </si>
  <si>
    <t>Uge  12</t>
  </si>
  <si>
    <t>DSB 2</t>
  </si>
  <si>
    <t>DSB 1</t>
  </si>
  <si>
    <t>Coop Idræt 1</t>
  </si>
  <si>
    <t>Serie A1</t>
  </si>
  <si>
    <t>Elme Hegn 2</t>
  </si>
  <si>
    <t>Coop Idræt 4</t>
  </si>
  <si>
    <t>PTB 3</t>
  </si>
  <si>
    <t>Serie C1</t>
  </si>
  <si>
    <t>Elme Hegn 1</t>
  </si>
  <si>
    <t>Rødager Bowling</t>
  </si>
  <si>
    <t>Danske Bank 3</t>
  </si>
  <si>
    <t>Nordea 1</t>
  </si>
  <si>
    <t>IF Mærsk</t>
  </si>
  <si>
    <t>Buus Jensen 1</t>
  </si>
  <si>
    <t>2. Div A</t>
  </si>
  <si>
    <t>Coop Idræt 2</t>
  </si>
  <si>
    <t>FST IF</t>
  </si>
  <si>
    <t>Danske Bank 1</t>
  </si>
  <si>
    <t>TIK 1</t>
  </si>
  <si>
    <t>Serie B1</t>
  </si>
  <si>
    <t>LIF 2</t>
  </si>
  <si>
    <t>C/T-I</t>
  </si>
  <si>
    <t>ALI 1</t>
  </si>
  <si>
    <t>HI 2</t>
  </si>
  <si>
    <t>VFIK</t>
  </si>
  <si>
    <t>Serie D1</t>
  </si>
  <si>
    <t>DR-I</t>
  </si>
  <si>
    <t>ALI 3</t>
  </si>
  <si>
    <t>Buus Jensen 3</t>
  </si>
  <si>
    <t>LIF 3</t>
  </si>
  <si>
    <t>Proshoppen</t>
  </si>
  <si>
    <t>PTB 1</t>
  </si>
  <si>
    <t>Nordea 2</t>
  </si>
  <si>
    <t>LIF 1</t>
  </si>
  <si>
    <t>PTB 2</t>
  </si>
  <si>
    <t>SDCA</t>
  </si>
  <si>
    <t>Danske Bank 2</t>
  </si>
  <si>
    <t>LBA</t>
  </si>
  <si>
    <t>ALI 2</t>
  </si>
  <si>
    <t>Coop Idræt 3</t>
  </si>
  <si>
    <t>TIK 2</t>
  </si>
  <si>
    <t>Buus Jensen 2</t>
  </si>
  <si>
    <t>Nordea 3</t>
  </si>
  <si>
    <t>HI 1</t>
  </si>
  <si>
    <t>FLS</t>
  </si>
  <si>
    <t>LIF</t>
  </si>
  <si>
    <t>Hold *</t>
  </si>
  <si>
    <t>Placering</t>
  </si>
  <si>
    <t>K</t>
  </si>
  <si>
    <t>V</t>
  </si>
  <si>
    <t>U</t>
  </si>
  <si>
    <t>T</t>
  </si>
  <si>
    <t>M+</t>
  </si>
  <si>
    <t>M-</t>
  </si>
  <si>
    <t>P</t>
  </si>
  <si>
    <t>Hold 1</t>
  </si>
  <si>
    <t>Hold 2</t>
  </si>
  <si>
    <t>Dato *</t>
  </si>
  <si>
    <t>Tid *</t>
  </si>
  <si>
    <t>Bane *</t>
  </si>
  <si>
    <t>Pt</t>
  </si>
  <si>
    <t>B</t>
  </si>
  <si>
    <t>G</t>
  </si>
  <si>
    <t>Hold</t>
  </si>
  <si>
    <t>Kampe/runde</t>
  </si>
  <si>
    <t>T_1</t>
  </si>
  <si>
    <t>T_2</t>
  </si>
  <si>
    <t>T_3</t>
  </si>
  <si>
    <t>T_4</t>
  </si>
  <si>
    <t>123</t>
  </si>
  <si>
    <t>h1</t>
  </si>
  <si>
    <t>u1</t>
  </si>
  <si>
    <t>h2</t>
  </si>
  <si>
    <t>u2</t>
  </si>
  <si>
    <t>h3</t>
  </si>
  <si>
    <t>u3</t>
  </si>
  <si>
    <t>Sum</t>
  </si>
  <si>
    <t>Check</t>
  </si>
  <si>
    <t>Kamp</t>
  </si>
  <si>
    <t>KL</t>
  </si>
  <si>
    <t>RK</t>
  </si>
  <si>
    <t>H1</t>
  </si>
  <si>
    <t>H2</t>
  </si>
  <si>
    <t>Bronze</t>
  </si>
  <si>
    <t>Guld</t>
  </si>
  <si>
    <t>Sølv</t>
  </si>
  <si>
    <t/>
  </si>
  <si>
    <t>Serie A - 1</t>
  </si>
  <si>
    <t>Serie  B - 1</t>
  </si>
  <si>
    <t>T_5</t>
  </si>
  <si>
    <t>T_6</t>
  </si>
  <si>
    <t>Use</t>
  </si>
  <si>
    <t>i</t>
  </si>
  <si>
    <t>T_1T_6</t>
  </si>
  <si>
    <t>T_2T_5</t>
  </si>
  <si>
    <t>T_3T_4</t>
  </si>
  <si>
    <t>T_5T_1</t>
  </si>
  <si>
    <t>T_6T_4</t>
  </si>
  <si>
    <t>T_2T_3</t>
  </si>
  <si>
    <t>T_1T_4</t>
  </si>
  <si>
    <t>T_5T_3</t>
  </si>
  <si>
    <t>T_6T_2</t>
  </si>
  <si>
    <t>T_3T_1</t>
  </si>
  <si>
    <t>T_4T_2</t>
  </si>
  <si>
    <t>T_5T_6</t>
  </si>
  <si>
    <t>T_1T_2</t>
  </si>
  <si>
    <t>T_3T_6</t>
  </si>
  <si>
    <t>T_4T_5</t>
  </si>
  <si>
    <t>T_6T_1</t>
  </si>
  <si>
    <t>T_5T_2</t>
  </si>
  <si>
    <t>T_4T_3</t>
  </si>
  <si>
    <t>T_1T_5</t>
  </si>
  <si>
    <t>T_4T_6</t>
  </si>
  <si>
    <t>T_3T_2</t>
  </si>
  <si>
    <t>T_4T_1</t>
  </si>
  <si>
    <t>T_3T_5</t>
  </si>
  <si>
    <t>T_2T_6</t>
  </si>
  <si>
    <t>T_1T_3</t>
  </si>
  <si>
    <t>T_2T_4</t>
  </si>
  <si>
    <t>T_6T_5</t>
  </si>
  <si>
    <t>T_2T_1</t>
  </si>
  <si>
    <t>T_6T_3</t>
  </si>
  <si>
    <t>T_5T_4</t>
  </si>
  <si>
    <t>Serie C - 1</t>
  </si>
  <si>
    <t>Serie  D - 1</t>
  </si>
  <si>
    <t>Buus Jensen</t>
  </si>
  <si>
    <t>Auto Pl. Værk.</t>
  </si>
  <si>
    <t>Uge 48</t>
  </si>
  <si>
    <t>Kegler</t>
  </si>
  <si>
    <t>Forside</t>
  </si>
  <si>
    <t xml:space="preserve">FIRMAIDRÆT STORKØBENHAVN                                   BOWLINGAFDELINGEN </t>
  </si>
  <si>
    <t>Stillingen</t>
  </si>
  <si>
    <t>2022 – 2023</t>
  </si>
  <si>
    <t xml:space="preserve">          Sæsonen 2022 - 2023</t>
  </si>
  <si>
    <t>Elite Div.</t>
  </si>
  <si>
    <t>MBW-I 1</t>
  </si>
  <si>
    <t>1. Div.</t>
  </si>
  <si>
    <t xml:space="preserve">2. Div. A. </t>
  </si>
  <si>
    <t xml:space="preserve">2. Div. B. </t>
  </si>
  <si>
    <t>FST lf.</t>
  </si>
  <si>
    <t>3. Div. A.</t>
  </si>
  <si>
    <t>3. Div. B.</t>
  </si>
  <si>
    <t>Serie A. 1.</t>
  </si>
  <si>
    <t>DSB 3</t>
  </si>
  <si>
    <t>Danske Bank 4</t>
  </si>
  <si>
    <t xml:space="preserve">Serie B. 1. </t>
  </si>
  <si>
    <t>MBW-I 2</t>
  </si>
  <si>
    <t>Danske Bank 5</t>
  </si>
  <si>
    <t xml:space="preserve">Serie C. 1. </t>
  </si>
  <si>
    <t>DSB 4</t>
  </si>
  <si>
    <t>Nordea 4</t>
  </si>
  <si>
    <t xml:space="preserve">Serie D. 1. </t>
  </si>
  <si>
    <t>HBK Sport</t>
  </si>
  <si>
    <t xml:space="preserve">     DELTAGENDE HOLD I FSKBH'S POKALTURNERING 2022 - 2023</t>
  </si>
  <si>
    <t>HERRE POKALTURNERINGEN 2022 - 2023</t>
  </si>
  <si>
    <t>BOWLING SÆSONEN 2022-2023</t>
  </si>
  <si>
    <t>17. September 2022</t>
  </si>
  <si>
    <t>Elite</t>
  </si>
  <si>
    <t>2. Div. A</t>
  </si>
  <si>
    <t>2. Div. B</t>
  </si>
  <si>
    <t>3. Div. A</t>
  </si>
  <si>
    <t>3. Div. B</t>
  </si>
  <si>
    <t xml:space="preserve">Codan </t>
  </si>
  <si>
    <t>24. September 2022</t>
  </si>
  <si>
    <t xml:space="preserve">Proshoppen </t>
  </si>
  <si>
    <t>01. Oktober 2022</t>
  </si>
  <si>
    <t>Uge  39</t>
  </si>
  <si>
    <t>Elite Div. 2022-2023</t>
  </si>
  <si>
    <t>1. Div.  2022 - 2023</t>
  </si>
  <si>
    <t>2. Div. A.  2022 - 2023</t>
  </si>
  <si>
    <t>3. Div. A.  2022 - 2023</t>
  </si>
  <si>
    <t>3. Div. B.  2022 - 2023</t>
  </si>
  <si>
    <t>H - P</t>
  </si>
  <si>
    <t>MBW-I</t>
  </si>
  <si>
    <t>08. Oktober 2022</t>
  </si>
  <si>
    <t>Uge  40</t>
  </si>
  <si>
    <t>Elite Div</t>
  </si>
  <si>
    <t>15. Oktober 2022</t>
  </si>
  <si>
    <t>Uge  41</t>
  </si>
  <si>
    <t>29. Oktober 2022</t>
  </si>
  <si>
    <t xml:space="preserve">Elite Div. </t>
  </si>
  <si>
    <t>If Mærsk</t>
  </si>
  <si>
    <t>05. November 2022</t>
  </si>
  <si>
    <t>12. November 2022</t>
  </si>
  <si>
    <t>19. November 2022</t>
  </si>
  <si>
    <t>Uge  46</t>
  </si>
  <si>
    <t>2. Runde i Pokal - H</t>
  </si>
  <si>
    <t xml:space="preserve">HBK Sport </t>
  </si>
  <si>
    <t>03. December 2022</t>
  </si>
  <si>
    <t>2. div. B</t>
  </si>
  <si>
    <t>Ali 2</t>
  </si>
  <si>
    <t>08.30</t>
  </si>
  <si>
    <t>10.00</t>
  </si>
  <si>
    <t>22. April 2023</t>
  </si>
  <si>
    <t>Uge 16</t>
  </si>
  <si>
    <t>Præmieoverrækkelse Serie A1, B1 og C1</t>
  </si>
  <si>
    <t>Præmieoverrækkelse Serie D1 og 3. Div. B</t>
  </si>
  <si>
    <t>01. April 2023</t>
  </si>
  <si>
    <t xml:space="preserve">ALI 2 </t>
  </si>
  <si>
    <t>Præmieoverrækkelse 2. Div. B og 3. Div. A</t>
  </si>
  <si>
    <t>Præmieoverrækkelse Elite Div., 1. Div. Og 2. Div. A</t>
  </si>
  <si>
    <t>Uge  01</t>
  </si>
  <si>
    <t>07. Januar 2023</t>
  </si>
  <si>
    <t>14. Januar 2023</t>
  </si>
  <si>
    <t>21. Januar 2023</t>
  </si>
  <si>
    <t>Uge  03</t>
  </si>
  <si>
    <t xml:space="preserve">Ericsson Sport </t>
  </si>
  <si>
    <t>04. Februar 2023</t>
  </si>
  <si>
    <t>Kl. 14.00</t>
  </si>
  <si>
    <t>Kl. 12.30</t>
  </si>
  <si>
    <t xml:space="preserve">Banebehandling </t>
  </si>
  <si>
    <t>04. Marts 2023</t>
  </si>
  <si>
    <t>11. Februar 2023</t>
  </si>
  <si>
    <t>1/4 finale pokal</t>
  </si>
  <si>
    <t xml:space="preserve">FST IF </t>
  </si>
  <si>
    <t>18. Februar 2023</t>
  </si>
  <si>
    <t>Uge  07</t>
  </si>
  <si>
    <t xml:space="preserve">Laybourn </t>
  </si>
  <si>
    <t>25. Februar 2023</t>
  </si>
  <si>
    <t>Semifinale Pokal</t>
  </si>
  <si>
    <t>Finaler Pokal</t>
  </si>
  <si>
    <t>10.15</t>
  </si>
  <si>
    <t>12.30</t>
  </si>
  <si>
    <t>11.30</t>
  </si>
  <si>
    <t>14.00</t>
  </si>
  <si>
    <t xml:space="preserve">FLS </t>
  </si>
  <si>
    <t>Vinder kamp 1</t>
  </si>
  <si>
    <t>Semifinale</t>
  </si>
  <si>
    <t>Guldkamp</t>
  </si>
  <si>
    <t>Bronzekmp</t>
  </si>
  <si>
    <t>DAME POKALTURNERINGEN 2022 - 2023</t>
  </si>
  <si>
    <t>Rødovre Bowlinghal</t>
  </si>
  <si>
    <t>17-09 2022</t>
  </si>
  <si>
    <t>24-09 2022</t>
  </si>
  <si>
    <t>08-10 2022</t>
  </si>
  <si>
    <t>15-10 2022</t>
  </si>
  <si>
    <t>29-10 2022</t>
  </si>
  <si>
    <t>05-11 2022</t>
  </si>
  <si>
    <t>12-11 2022 - Pokal</t>
  </si>
  <si>
    <t>19-11 2022</t>
  </si>
  <si>
    <t>03-12 2022</t>
  </si>
  <si>
    <t>07-01 2023</t>
  </si>
  <si>
    <t>14-01 2023</t>
  </si>
  <si>
    <t>21-01 2023</t>
  </si>
  <si>
    <t>04-02 2023 - Pokal</t>
  </si>
  <si>
    <t xml:space="preserve">11-02 2023 </t>
  </si>
  <si>
    <t>04-03 2023</t>
  </si>
  <si>
    <t>01-04 2023</t>
  </si>
  <si>
    <t>22-04 0223</t>
  </si>
  <si>
    <t>25-02 2023 - Pokalfinale</t>
  </si>
  <si>
    <t xml:space="preserve">2. Div. A.  </t>
  </si>
  <si>
    <t xml:space="preserve">2. Div. B.  </t>
  </si>
  <si>
    <t xml:space="preserve">3. Div. A.  </t>
  </si>
  <si>
    <t xml:space="preserve">3. Div. B.  </t>
  </si>
  <si>
    <t>01-10 2022 - Pokal</t>
  </si>
  <si>
    <t>Børge - Tine</t>
  </si>
  <si>
    <t>Henning - Grethe</t>
  </si>
  <si>
    <t>Kaj - Bent</t>
  </si>
  <si>
    <t>Kaj - Grethe</t>
  </si>
  <si>
    <t>Bent - Tine</t>
  </si>
  <si>
    <t>Bjarne - John</t>
  </si>
  <si>
    <t>Henning - Bjarne</t>
  </si>
  <si>
    <t>Grethe - John</t>
  </si>
  <si>
    <t>Børge - Henning</t>
  </si>
  <si>
    <t>Bent - Bjarne</t>
  </si>
  <si>
    <t>Børge - John</t>
  </si>
  <si>
    <t>Kaj - Bent - Tine</t>
  </si>
  <si>
    <t>18-02 2022</t>
  </si>
  <si>
    <t>Hent turneringsprogram her</t>
  </si>
  <si>
    <t>Spilledatoer</t>
  </si>
  <si>
    <t>Kamp 66 er flyttet til den 12-11-2022 kl. 10.00</t>
  </si>
  <si>
    <t>Kamp 66 er flyttet fra den 15-10-2022 kl. 8.30</t>
  </si>
  <si>
    <t>Tine - Grethe - John</t>
  </si>
  <si>
    <t>Kaj - Bent - Grethe</t>
  </si>
  <si>
    <t>Kamp 18 og 29 har byttet kamp tidspunkt.</t>
  </si>
  <si>
    <t>AFBUD</t>
  </si>
  <si>
    <t>Afbud</t>
  </si>
  <si>
    <t>X</t>
  </si>
  <si>
    <t>Kl. 11.00</t>
  </si>
  <si>
    <t>Kaj - Tine</t>
  </si>
  <si>
    <t>Flyttet</t>
  </si>
  <si>
    <t>Kamp 124 er flyttet til den 04-02-2023 kl. 10.15</t>
  </si>
  <si>
    <t>Kamp 124 er flyttet fra 03-12-2022 kl. 08.30</t>
  </si>
  <si>
    <t>Kamp 150 er flyttet til 18-02-2023 kl. 10.00</t>
  </si>
  <si>
    <t>Kamp 150 er flyttet fra 07-01-2023 kl. 08.30</t>
  </si>
  <si>
    <t>Kl. 8.30</t>
  </si>
  <si>
    <t>Ej mødt</t>
  </si>
  <si>
    <t>Udelukket</t>
  </si>
  <si>
    <t>Kamp 153 er flyttet til 14-01-2023 kl. 10.00</t>
  </si>
  <si>
    <t>Kamp 153 er flyttet fra 07-01-2023 kl. 08.30</t>
  </si>
  <si>
    <t>Udeblivelse</t>
  </si>
  <si>
    <t>opdateret 19/11 2022</t>
  </si>
  <si>
    <t>Trukket</t>
  </si>
  <si>
    <t>2. Div. B.   Herre  2022 - 2023</t>
  </si>
  <si>
    <t>Serie  A - 1 2022-2023</t>
  </si>
  <si>
    <t>Serie  B - 1 2022-2023</t>
  </si>
  <si>
    <t>Serie  C - 1 2022-2023</t>
  </si>
  <si>
    <t>Serie  D - 1 2022-2023</t>
  </si>
  <si>
    <t>(1766)</t>
  </si>
  <si>
    <t>Kamp 138 er flyttet til den 11/2-2023 kl. 08.30</t>
  </si>
  <si>
    <t>Kamp 138 er flyttet fra 03/12-2022 kl.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</si>
</sst>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6]d\.\ mmmm\ yyyy;@"/>
    <numFmt numFmtId="165" formatCode=";;;"/>
    <numFmt numFmtId="166" formatCode="dd/mm/yy;@"/>
    <numFmt numFmtId="167" formatCode="hh:mm;@"/>
  </numFmts>
  <fonts count="60" x14ac:knownFonts="1">
    <font>
      <sz val="10"/>
      <name val="Arial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i/>
      <sz val="12"/>
      <name val="Times New Roman"/>
      <family val="1"/>
    </font>
    <font>
      <b/>
      <i/>
      <sz val="48"/>
      <name val="Times New Roman"/>
      <family val="1"/>
    </font>
    <font>
      <b/>
      <i/>
      <sz val="12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4"/>
      <name val="Times New Roman"/>
      <family val="1"/>
    </font>
    <font>
      <sz val="8"/>
      <name val="Arial"/>
      <family val="2"/>
    </font>
    <font>
      <b/>
      <i/>
      <sz val="36"/>
      <name val="Arial"/>
      <family val="2"/>
    </font>
    <font>
      <sz val="8"/>
      <name val="Arial"/>
      <family val="2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10"/>
      <name val="Verdana"/>
      <family val="2"/>
    </font>
    <font>
      <sz val="11"/>
      <color rgb="FF000000"/>
      <name val="Verdana"/>
      <family val="2"/>
    </font>
    <font>
      <sz val="13"/>
      <name val="Consolas"/>
      <family val="3"/>
    </font>
    <font>
      <sz val="10"/>
      <name val="Arial Black"/>
      <family val="2"/>
    </font>
    <font>
      <b/>
      <sz val="10"/>
      <name val="Arial"/>
      <family val="2"/>
    </font>
    <font>
      <sz val="11"/>
      <name val="Verdana"/>
      <family val="2"/>
    </font>
    <font>
      <sz val="11"/>
      <name val="Consolas"/>
      <family val="3"/>
    </font>
    <font>
      <b/>
      <sz val="13"/>
      <name val="Consolas"/>
      <family val="3"/>
    </font>
    <font>
      <b/>
      <sz val="12"/>
      <color rgb="FF593D21"/>
      <name val="Verdana"/>
      <family val="2"/>
    </font>
    <font>
      <b/>
      <sz val="12"/>
      <color rgb="FF785E1E"/>
      <name val="Verdana"/>
      <family val="2"/>
    </font>
    <font>
      <sz val="9"/>
      <color rgb="FF000000"/>
      <name val="Arial Narrow"/>
      <family val="2"/>
    </font>
    <font>
      <sz val="11"/>
      <color rgb="FF000000"/>
      <name val="Consolas"/>
      <family val="3"/>
    </font>
    <font>
      <sz val="10"/>
      <color theme="1"/>
      <name val="Consolas"/>
      <family val="3"/>
    </font>
    <font>
      <sz val="12"/>
      <color theme="1"/>
      <name val="Consolas"/>
      <family val="3"/>
    </font>
    <font>
      <sz val="10"/>
      <color rgb="FF000000"/>
      <name val="Consolas"/>
      <family val="3"/>
    </font>
    <font>
      <b/>
      <sz val="11"/>
      <name val="Verdana"/>
      <family val="2"/>
    </font>
    <font>
      <i/>
      <sz val="12"/>
      <color theme="1"/>
      <name val="Consolas"/>
      <family val="3"/>
    </font>
    <font>
      <b/>
      <i/>
      <sz val="11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b/>
      <sz val="13"/>
      <color rgb="FF00B050"/>
      <name val="Consolas"/>
      <family val="3"/>
    </font>
    <font>
      <b/>
      <sz val="12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BB844C"/>
        <bgColor indexed="64"/>
      </patternFill>
    </fill>
    <fill>
      <patternFill patternType="solid">
        <fgColor rgb="FFD3AE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6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6"/>
      </bottom>
      <diagonal/>
    </border>
    <border>
      <left/>
      <right/>
      <top/>
      <bottom style="thick">
        <color theme="9" tint="0.39988402966399123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9" tint="0.39991454817346722"/>
      </top>
      <bottom style="medium">
        <color theme="9" tint="0.39991454817346722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6" tint="-0.499984740745262"/>
      </top>
      <bottom style="medium">
        <color theme="0" tint="-0.34998626667073579"/>
      </bottom>
      <diagonal/>
    </border>
    <border>
      <left/>
      <right/>
      <top style="medium">
        <color theme="9" tint="0.39991454817346722"/>
      </top>
      <bottom style="medium">
        <color theme="0" tint="-0.34998626667073579"/>
      </bottom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medium">
        <color theme="9" tint="0.39991454817346722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1" fillId="0" borderId="9" applyNumberFormat="0" applyFill="0" applyAlignment="0" applyProtection="0"/>
    <xf numFmtId="0" fontId="32" fillId="3" borderId="10" applyNumberFormat="0" applyAlignment="0" applyProtection="0"/>
    <xf numFmtId="0" fontId="35" fillId="4" borderId="0" applyNumberFormat="0" applyBorder="0">
      <alignment vertical="center"/>
    </xf>
    <xf numFmtId="1" fontId="36" fillId="0" borderId="0" applyFill="0" applyBorder="0" applyAlignment="0" applyProtection="0">
      <alignment horizontal="center" vertical="center"/>
    </xf>
    <xf numFmtId="166" fontId="40" fillId="0" borderId="0" applyAlignment="0" applyProtection="0">
      <alignment horizontal="center" vertical="center"/>
    </xf>
    <xf numFmtId="167" fontId="40" fillId="0" borderId="0" applyAlignment="0" applyProtection="0">
      <alignment horizontal="center" vertical="center"/>
    </xf>
    <xf numFmtId="1" fontId="40" fillId="0" borderId="0" applyBorder="0" applyAlignment="0" applyProtection="0">
      <alignment horizontal="center" vertical="center"/>
    </xf>
    <xf numFmtId="0" fontId="52" fillId="0" borderId="0" applyNumberForma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5" xfId="0" applyFont="1" applyBorder="1"/>
    <xf numFmtId="0" fontId="27" fillId="0" borderId="0" xfId="0" applyFont="1"/>
    <xf numFmtId="0" fontId="11" fillId="0" borderId="0" xfId="0" applyFont="1" applyAlignment="1">
      <alignment horizontal="center"/>
    </xf>
    <xf numFmtId="0" fontId="28" fillId="0" borderId="0" xfId="0" applyFont="1"/>
    <xf numFmtId="0" fontId="3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center"/>
    </xf>
    <xf numFmtId="0" fontId="22" fillId="0" borderId="0" xfId="0" applyFont="1"/>
    <xf numFmtId="0" fontId="27" fillId="0" borderId="0" xfId="0" applyFont="1"/>
    <xf numFmtId="0" fontId="29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0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11" fillId="0" borderId="0" xfId="0" applyFont="1" applyBorder="1"/>
    <xf numFmtId="49" fontId="1" fillId="0" borderId="0" xfId="0" applyNumberFormat="1" applyFont="1" applyBorder="1" applyAlignme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/>
    <xf numFmtId="0" fontId="17" fillId="0" borderId="0" xfId="0" applyFont="1" applyAlignment="1"/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0" fillId="0" borderId="0" xfId="0" applyBorder="1"/>
    <xf numFmtId="1" fontId="1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6" fillId="0" borderId="0" xfId="0" applyFont="1"/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6" xfId="0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8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/>
    <xf numFmtId="0" fontId="31" fillId="0" borderId="9" xfId="1" applyProtection="1">
      <protection locked="0"/>
    </xf>
    <xf numFmtId="0" fontId="0" fillId="0" borderId="0" xfId="0" applyProtection="1">
      <protection locked="0"/>
    </xf>
    <xf numFmtId="0" fontId="0" fillId="5" borderId="11" xfId="0" applyFill="1" applyBorder="1" applyAlignment="1">
      <alignment horizontal="center" vertical="center"/>
    </xf>
    <xf numFmtId="0" fontId="33" fillId="5" borderId="11" xfId="0" applyFont="1" applyFill="1" applyBorder="1"/>
    <xf numFmtId="0" fontId="0" fillId="5" borderId="11" xfId="0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4" fillId="6" borderId="0" xfId="0" applyFont="1" applyFill="1" applyAlignment="1">
      <alignment horizontal="center"/>
    </xf>
    <xf numFmtId="0" fontId="35" fillId="4" borderId="12" xfId="3" applyBorder="1">
      <alignment vertical="center"/>
    </xf>
    <xf numFmtId="0" fontId="35" fillId="0" borderId="12" xfId="0" applyFont="1" applyBorder="1" applyAlignment="1" applyProtection="1">
      <alignment vertical="center"/>
      <protection locked="0"/>
    </xf>
    <xf numFmtId="1" fontId="36" fillId="0" borderId="12" xfId="4" applyBorder="1" applyAlignment="1">
      <alignment horizontal="center"/>
    </xf>
    <xf numFmtId="1" fontId="37" fillId="5" borderId="13" xfId="4" applyFont="1" applyFill="1" applyBorder="1" applyAlignment="1">
      <alignment horizontal="center"/>
    </xf>
    <xf numFmtId="0" fontId="35" fillId="0" borderId="14" xfId="0" applyFont="1" applyBorder="1" applyAlignment="1" applyProtection="1">
      <alignment vertical="center"/>
      <protection locked="0"/>
    </xf>
    <xf numFmtId="0" fontId="35" fillId="4" borderId="14" xfId="3" applyBorder="1">
      <alignment vertical="center"/>
    </xf>
    <xf numFmtId="0" fontId="38" fillId="0" borderId="0" xfId="0" applyFont="1"/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left" vertical="center"/>
    </xf>
    <xf numFmtId="0" fontId="39" fillId="5" borderId="17" xfId="0" applyFont="1" applyFill="1" applyBorder="1" applyAlignment="1">
      <alignment horizontal="left" vertical="center"/>
    </xf>
    <xf numFmtId="0" fontId="33" fillId="5" borderId="15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166" fontId="40" fillId="0" borderId="12" xfId="5" applyBorder="1" applyAlignment="1" applyProtection="1">
      <alignment horizontal="center" vertical="center"/>
      <protection locked="0"/>
    </xf>
    <xf numFmtId="167" fontId="40" fillId="0" borderId="12" xfId="6" applyBorder="1" applyAlignment="1" applyProtection="1">
      <alignment horizontal="center"/>
      <protection locked="0"/>
    </xf>
    <xf numFmtId="49" fontId="40" fillId="0" borderId="12" xfId="7" applyNumberFormat="1" applyBorder="1" applyAlignment="1" applyProtection="1">
      <alignment horizontal="center"/>
      <protection locked="0"/>
    </xf>
    <xf numFmtId="1" fontId="41" fillId="0" borderId="20" xfId="4" applyFont="1" applyBorder="1" applyAlignment="1" applyProtection="1">
      <alignment horizontal="center"/>
      <protection locked="0"/>
    </xf>
    <xf numFmtId="1" fontId="41" fillId="0" borderId="21" xfId="4" applyFont="1" applyBorder="1" applyAlignment="1" applyProtection="1">
      <alignment horizontal="center"/>
      <protection locked="0"/>
    </xf>
    <xf numFmtId="1" fontId="36" fillId="0" borderId="14" xfId="4" applyBorder="1" applyAlignment="1" applyProtection="1">
      <alignment horizontal="center"/>
    </xf>
    <xf numFmtId="1" fontId="36" fillId="0" borderId="12" xfId="4" applyBorder="1" applyAlignment="1" applyProtection="1">
      <alignment horizontal="center"/>
    </xf>
    <xf numFmtId="0" fontId="35" fillId="4" borderId="22" xfId="3" applyBorder="1">
      <alignment vertical="center"/>
    </xf>
    <xf numFmtId="166" fontId="40" fillId="0" borderId="22" xfId="5" applyBorder="1" applyAlignment="1" applyProtection="1">
      <alignment horizontal="center" vertical="center"/>
      <protection locked="0"/>
    </xf>
    <xf numFmtId="167" fontId="40" fillId="0" borderId="22" xfId="6" applyBorder="1" applyAlignment="1" applyProtection="1">
      <alignment horizontal="center"/>
      <protection locked="0"/>
    </xf>
    <xf numFmtId="49" fontId="40" fillId="0" borderId="22" xfId="7" applyNumberFormat="1" applyBorder="1" applyAlignment="1" applyProtection="1">
      <alignment horizontal="center"/>
      <protection locked="0"/>
    </xf>
    <xf numFmtId="1" fontId="36" fillId="0" borderId="22" xfId="4" applyBorder="1" applyAlignment="1" applyProtection="1">
      <alignment horizontal="center"/>
    </xf>
    <xf numFmtId="0" fontId="35" fillId="4" borderId="23" xfId="3" applyBorder="1">
      <alignment vertical="center"/>
    </xf>
    <xf numFmtId="166" fontId="40" fillId="0" borderId="23" xfId="5" applyBorder="1" applyAlignment="1" applyProtection="1">
      <alignment horizontal="center" vertical="center"/>
      <protection locked="0"/>
    </xf>
    <xf numFmtId="167" fontId="40" fillId="0" borderId="23" xfId="6" applyBorder="1" applyAlignment="1" applyProtection="1">
      <alignment horizontal="center"/>
      <protection locked="0"/>
    </xf>
    <xf numFmtId="49" fontId="40" fillId="0" borderId="23" xfId="7" applyNumberFormat="1" applyBorder="1" applyAlignment="1" applyProtection="1">
      <alignment horizontal="center"/>
      <protection locked="0"/>
    </xf>
    <xf numFmtId="1" fontId="36" fillId="0" borderId="23" xfId="4" applyBorder="1" applyAlignment="1" applyProtection="1">
      <alignment horizontal="center"/>
    </xf>
    <xf numFmtId="0" fontId="35" fillId="4" borderId="24" xfId="3" applyBorder="1">
      <alignment vertical="center"/>
    </xf>
    <xf numFmtId="166" fontId="40" fillId="0" borderId="25" xfId="5" applyBorder="1" applyAlignment="1" applyProtection="1">
      <alignment horizontal="center" vertical="center"/>
      <protection locked="0"/>
    </xf>
    <xf numFmtId="167" fontId="40" fillId="0" borderId="24" xfId="6" applyBorder="1" applyAlignment="1" applyProtection="1">
      <alignment horizontal="center"/>
      <protection locked="0"/>
    </xf>
    <xf numFmtId="49" fontId="40" fillId="0" borderId="24" xfId="7" applyNumberFormat="1" applyBorder="1" applyAlignment="1" applyProtection="1">
      <alignment horizontal="center"/>
      <protection locked="0"/>
    </xf>
    <xf numFmtId="1" fontId="41" fillId="0" borderId="26" xfId="4" applyFont="1" applyBorder="1" applyAlignment="1" applyProtection="1">
      <alignment horizontal="center"/>
      <protection locked="0"/>
    </xf>
    <xf numFmtId="1" fontId="41" fillId="0" borderId="27" xfId="4" applyFont="1" applyBorder="1" applyAlignment="1" applyProtection="1">
      <alignment horizontal="center"/>
      <protection locked="0"/>
    </xf>
    <xf numFmtId="1" fontId="36" fillId="0" borderId="24" xfId="4" applyBorder="1" applyAlignment="1" applyProtection="1">
      <alignment horizontal="center"/>
    </xf>
    <xf numFmtId="1" fontId="41" fillId="0" borderId="29" xfId="4" applyFont="1" applyBorder="1" applyAlignment="1" applyProtection="1">
      <alignment horizontal="center"/>
      <protection locked="0"/>
    </xf>
    <xf numFmtId="166" fontId="40" fillId="0" borderId="24" xfId="5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2" fillId="7" borderId="0" xfId="0" applyFont="1" applyFill="1" applyAlignment="1">
      <alignment horizontal="center" vertical="center"/>
    </xf>
    <xf numFmtId="0" fontId="39" fillId="0" borderId="30" xfId="0" applyFont="1" applyBorder="1" applyProtection="1">
      <protection locked="0"/>
    </xf>
    <xf numFmtId="166" fontId="40" fillId="0" borderId="30" xfId="5" applyBorder="1" applyAlignment="1" applyProtection="1">
      <alignment horizontal="center" vertical="center"/>
      <protection locked="0"/>
    </xf>
    <xf numFmtId="167" fontId="40" fillId="0" borderId="30" xfId="6" applyBorder="1" applyAlignment="1" applyProtection="1">
      <alignment horizontal="center"/>
      <protection locked="0"/>
    </xf>
    <xf numFmtId="1" fontId="40" fillId="0" borderId="30" xfId="7" applyBorder="1" applyAlignment="1" applyProtection="1">
      <alignment horizontal="center"/>
      <protection locked="0"/>
    </xf>
    <xf numFmtId="1" fontId="36" fillId="0" borderId="30" xfId="4" applyBorder="1" applyAlignment="1" applyProtection="1">
      <alignment horizontal="center"/>
    </xf>
    <xf numFmtId="0" fontId="43" fillId="8" borderId="0" xfId="0" applyFont="1" applyFill="1" applyAlignment="1">
      <alignment horizontal="center" vertical="center"/>
    </xf>
    <xf numFmtId="0" fontId="0" fillId="9" borderId="0" xfId="0" applyFill="1"/>
    <xf numFmtId="0" fontId="44" fillId="10" borderId="0" xfId="0" applyFont="1" applyFill="1" applyAlignment="1">
      <alignment horizontal="center" vertical="center"/>
    </xf>
    <xf numFmtId="0" fontId="44" fillId="3" borderId="10" xfId="2" applyNumberFormat="1" applyFont="1" applyAlignment="1">
      <alignment vertical="center"/>
    </xf>
    <xf numFmtId="0" fontId="44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right" vertical="center"/>
    </xf>
    <xf numFmtId="0" fontId="0" fillId="11" borderId="0" xfId="0" quotePrefix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9" borderId="8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0" fillId="11" borderId="31" xfId="0" applyFill="1" applyBorder="1" applyAlignment="1">
      <alignment horizontal="center"/>
    </xf>
    <xf numFmtId="0" fontId="48" fillId="4" borderId="0" xfId="3" applyFont="1" applyAlignment="1">
      <alignment horizontal="center" vertical="center"/>
    </xf>
    <xf numFmtId="0" fontId="0" fillId="0" borderId="1" xfId="0" applyBorder="1"/>
    <xf numFmtId="0" fontId="38" fillId="0" borderId="1" xfId="0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1" fontId="40" fillId="12" borderId="32" xfId="7" applyFill="1" applyBorder="1" applyAlignment="1" applyProtection="1"/>
    <xf numFmtId="1" fontId="40" fillId="0" borderId="33" xfId="7" applyBorder="1" applyAlignment="1"/>
    <xf numFmtId="1" fontId="40" fillId="12" borderId="33" xfId="7" applyFill="1" applyBorder="1" applyAlignment="1" applyProtection="1"/>
    <xf numFmtId="1" fontId="40" fillId="12" borderId="33" xfId="7" applyFill="1" applyBorder="1" applyAlignment="1" applyProtection="1">
      <alignment horizontal="right"/>
    </xf>
    <xf numFmtId="1" fontId="40" fillId="12" borderId="34" xfId="7" applyFill="1" applyBorder="1" applyAlignment="1" applyProtection="1">
      <alignment horizontal="center" vertical="center"/>
    </xf>
    <xf numFmtId="1" fontId="40" fillId="0" borderId="34" xfId="7" applyBorder="1" applyAlignment="1"/>
    <xf numFmtId="1" fontId="40" fillId="12" borderId="34" xfId="7" applyFill="1" applyBorder="1" applyAlignment="1" applyProtection="1"/>
    <xf numFmtId="1" fontId="40" fillId="12" borderId="34" xfId="7" applyFill="1" applyBorder="1" applyAlignment="1" applyProtection="1">
      <alignment horizontal="right"/>
    </xf>
    <xf numFmtId="1" fontId="40" fillId="12" borderId="35" xfId="7" applyFill="1" applyBorder="1" applyAlignment="1" applyProtection="1">
      <alignment horizontal="center" vertical="center"/>
    </xf>
    <xf numFmtId="1" fontId="40" fillId="0" borderId="35" xfId="7" applyBorder="1" applyAlignment="1"/>
    <xf numFmtId="1" fontId="40" fillId="12" borderId="35" xfId="7" applyFill="1" applyBorder="1" applyAlignment="1" applyProtection="1"/>
    <xf numFmtId="1" fontId="40" fillId="12" borderId="35" xfId="7" applyFill="1" applyBorder="1" applyAlignment="1" applyProtection="1">
      <alignment horizontal="right"/>
    </xf>
    <xf numFmtId="1" fontId="40" fillId="12" borderId="32" xfId="7" applyFill="1" applyBorder="1" applyAlignment="1" applyProtection="1">
      <alignment horizontal="center" vertical="center"/>
    </xf>
    <xf numFmtId="1" fontId="40" fillId="0" borderId="32" xfId="7" applyBorder="1" applyAlignment="1"/>
    <xf numFmtId="1" fontId="40" fillId="12" borderId="32" xfId="7" applyFill="1" applyBorder="1" applyAlignment="1" applyProtection="1">
      <alignment horizontal="right"/>
    </xf>
    <xf numFmtId="0" fontId="49" fillId="11" borderId="1" xfId="0" applyFont="1" applyFill="1" applyBorder="1"/>
    <xf numFmtId="0" fontId="0" fillId="0" borderId="6" xfId="0" applyBorder="1"/>
    <xf numFmtId="49" fontId="1" fillId="0" borderId="0" xfId="0" applyNumberFormat="1" applyFont="1" applyAlignment="1"/>
    <xf numFmtId="0" fontId="35" fillId="0" borderId="0" xfId="0" applyFont="1" applyAlignment="1" applyProtection="1">
      <alignment vertical="center"/>
      <protection locked="0"/>
    </xf>
    <xf numFmtId="167" fontId="40" fillId="0" borderId="14" xfId="6" applyBorder="1" applyAlignment="1" applyProtection="1">
      <alignment horizontal="center"/>
      <protection locked="0"/>
    </xf>
    <xf numFmtId="49" fontId="40" fillId="0" borderId="14" xfId="7" applyNumberFormat="1" applyBorder="1" applyAlignment="1" applyProtection="1">
      <alignment horizontal="center"/>
      <protection locked="0"/>
    </xf>
    <xf numFmtId="167" fontId="40" fillId="0" borderId="0" xfId="6" applyAlignment="1" applyProtection="1">
      <alignment horizontal="center"/>
      <protection locked="0"/>
    </xf>
    <xf numFmtId="166" fontId="40" fillId="0" borderId="14" xfId="5" applyBorder="1" applyAlignment="1" applyProtection="1">
      <alignment horizontal="center" vertical="center"/>
      <protection locked="0"/>
    </xf>
    <xf numFmtId="0" fontId="35" fillId="4" borderId="36" xfId="3" applyBorder="1">
      <alignment vertical="center"/>
    </xf>
    <xf numFmtId="166" fontId="40" fillId="0" borderId="36" xfId="5" applyBorder="1" applyAlignment="1" applyProtection="1">
      <alignment horizontal="center" vertical="center"/>
      <protection locked="0"/>
    </xf>
    <xf numFmtId="167" fontId="40" fillId="0" borderId="36" xfId="6" applyBorder="1" applyAlignment="1" applyProtection="1">
      <alignment horizontal="center"/>
      <protection locked="0"/>
    </xf>
    <xf numFmtId="49" fontId="40" fillId="0" borderId="36" xfId="7" applyNumberFormat="1" applyBorder="1" applyAlignment="1" applyProtection="1">
      <alignment horizontal="center"/>
      <protection locked="0"/>
    </xf>
    <xf numFmtId="1" fontId="36" fillId="0" borderId="36" xfId="4" applyBorder="1" applyAlignment="1" applyProtection="1">
      <alignment horizontal="center"/>
    </xf>
    <xf numFmtId="0" fontId="46" fillId="11" borderId="0" xfId="0" quotePrefix="1" applyFont="1" applyFill="1" applyAlignment="1">
      <alignment horizontal="center"/>
    </xf>
    <xf numFmtId="0" fontId="50" fillId="2" borderId="8" xfId="0" applyFont="1" applyFill="1" applyBorder="1" applyAlignment="1">
      <alignment horizontal="center" vertical="center"/>
    </xf>
    <xf numFmtId="0" fontId="46" fillId="11" borderId="31" xfId="0" applyFont="1" applyFill="1" applyBorder="1" applyAlignment="1">
      <alignment horizontal="center"/>
    </xf>
    <xf numFmtId="0" fontId="45" fillId="2" borderId="0" xfId="0" applyFont="1" applyFill="1"/>
    <xf numFmtId="0" fontId="45" fillId="2" borderId="0" xfId="0" applyFont="1" applyFill="1" applyAlignment="1">
      <alignment horizontal="center"/>
    </xf>
    <xf numFmtId="0" fontId="45" fillId="2" borderId="1" xfId="0" applyFont="1" applyFill="1" applyBorder="1" applyAlignment="1">
      <alignment horizontal="right"/>
    </xf>
    <xf numFmtId="0" fontId="40" fillId="2" borderId="1" xfId="0" applyFont="1" applyFill="1" applyBorder="1" applyAlignment="1">
      <alignment horizontal="right"/>
    </xf>
    <xf numFmtId="0" fontId="40" fillId="2" borderId="0" xfId="0" applyFont="1" applyFill="1" applyAlignment="1">
      <alignment horizontal="right"/>
    </xf>
    <xf numFmtId="0" fontId="40" fillId="2" borderId="0" xfId="0" applyFont="1" applyFill="1"/>
    <xf numFmtId="1" fontId="0" fillId="0" borderId="0" xfId="0" applyNumberFormat="1"/>
    <xf numFmtId="166" fontId="40" fillId="2" borderId="0" xfId="5" applyFill="1" applyAlignment="1" applyProtection="1">
      <alignment horizontal="center" vertical="center"/>
      <protection locked="0"/>
    </xf>
    <xf numFmtId="1" fontId="40" fillId="0" borderId="37" xfId="7" applyBorder="1" applyAlignment="1"/>
    <xf numFmtId="1" fontId="40" fillId="12" borderId="37" xfId="7" applyFill="1" applyBorder="1" applyAlignment="1" applyProtection="1">
      <alignment horizontal="center" vertical="center"/>
    </xf>
    <xf numFmtId="1" fontId="40" fillId="12" borderId="37" xfId="7" applyFill="1" applyBorder="1" applyAlignment="1" applyProtection="1"/>
    <xf numFmtId="1" fontId="40" fillId="12" borderId="37" xfId="7" applyFill="1" applyBorder="1" applyAlignment="1" applyProtection="1">
      <alignment horizontal="right"/>
    </xf>
    <xf numFmtId="166" fontId="1" fillId="0" borderId="0" xfId="0" applyNumberFormat="1" applyFont="1" applyAlignment="1">
      <alignment horizontal="center"/>
    </xf>
    <xf numFmtId="0" fontId="51" fillId="0" borderId="5" xfId="0" applyFont="1" applyBorder="1" applyAlignment="1">
      <alignment horizontal="left" vertical="center"/>
    </xf>
    <xf numFmtId="0" fontId="5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5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29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7" fillId="0" borderId="0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54" fillId="0" borderId="0" xfId="8" applyFont="1" applyAlignment="1">
      <alignment horizontal="center"/>
    </xf>
    <xf numFmtId="0" fontId="27" fillId="0" borderId="0" xfId="0" applyFont="1" applyAlignment="1">
      <alignment horizontal="left"/>
    </xf>
    <xf numFmtId="0" fontId="3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6" fontId="40" fillId="0" borderId="12" xfId="5" applyFill="1" applyBorder="1" applyAlignment="1" applyProtection="1">
      <alignment horizontal="center" vertical="center"/>
      <protection locked="0"/>
    </xf>
    <xf numFmtId="167" fontId="40" fillId="0" borderId="0" xfId="6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58" fillId="0" borderId="20" xfId="4" applyFont="1" applyBorder="1" applyAlignment="1" applyProtection="1">
      <alignment horizontal="center"/>
      <protection locked="0"/>
    </xf>
    <xf numFmtId="1" fontId="58" fillId="0" borderId="28" xfId="4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58" fillId="0" borderId="21" xfId="4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35" fillId="4" borderId="22" xfId="3" applyNumberFormat="1" applyBorder="1">
      <alignment vertical="center"/>
    </xf>
    <xf numFmtId="14" fontId="35" fillId="4" borderId="14" xfId="3" applyNumberFormat="1" applyBorder="1">
      <alignment vertical="center"/>
    </xf>
    <xf numFmtId="14" fontId="35" fillId="4" borderId="12" xfId="3" applyNumberFormat="1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/>
    <xf numFmtId="0" fontId="59" fillId="0" borderId="0" xfId="0" applyFont="1" applyAlignment="1">
      <alignment horizontal="left"/>
    </xf>
    <xf numFmtId="0" fontId="26" fillId="0" borderId="0" xfId="0" applyFont="1" applyFill="1" applyBorder="1"/>
    <xf numFmtId="0" fontId="35" fillId="0" borderId="22" xfId="0" applyFont="1" applyBorder="1" applyAlignment="1" applyProtection="1">
      <alignment vertical="center"/>
      <protection locked="0"/>
    </xf>
    <xf numFmtId="0" fontId="35" fillId="4" borderId="0" xfId="3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8" applyAlignment="1">
      <alignment horizontal="center" vertical="center"/>
    </xf>
    <xf numFmtId="0" fontId="12" fillId="0" borderId="0" xfId="0" applyFont="1" applyAlignment="1">
      <alignment horizontal="center"/>
    </xf>
    <xf numFmtId="164" fontId="56" fillId="0" borderId="0" xfId="0" applyNumberFormat="1" applyFont="1" applyAlignment="1">
      <alignment horizontal="center" vertical="center"/>
    </xf>
    <xf numFmtId="0" fontId="53" fillId="0" borderId="7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4" fillId="0" borderId="0" xfId="8" applyFont="1" applyAlignment="1">
      <alignment horizontal="center"/>
    </xf>
    <xf numFmtId="0" fontId="54" fillId="0" borderId="38" xfId="8" applyFont="1" applyBorder="1" applyAlignment="1">
      <alignment horizontal="center"/>
    </xf>
    <xf numFmtId="0" fontId="54" fillId="0" borderId="0" xfId="8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52" fillId="0" borderId="0" xfId="8" applyAlignment="1">
      <alignment horizont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</cellXfs>
  <cellStyles count="9">
    <cellStyle name="Dato" xfId="5" xr:uid="{00000000-0005-0000-0000-000000000000}"/>
    <cellStyle name="Input" xfId="2" builtinId="20"/>
    <cellStyle name="Link" xfId="8" builtinId="8"/>
    <cellStyle name="Normal" xfId="0" builtinId="0"/>
    <cellStyle name="Overskrift 1" xfId="1" builtinId="16"/>
    <cellStyle name="prgTekst" xfId="3" xr:uid="{00000000-0005-0000-0000-000005000000}"/>
    <cellStyle name="Tal" xfId="7" xr:uid="{00000000-0005-0000-0000-000006000000}"/>
    <cellStyle name="Tal-stor" xfId="4" xr:uid="{00000000-0005-0000-0000-000007000000}"/>
    <cellStyle name="Tid" xfId="6" xr:uid="{00000000-0005-0000-0000-000008000000}"/>
  </cellStyles>
  <dxfs count="35"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%20Wieczorek/Downloads/xlEasy_Turnering_4-5-6_608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s"/>
      <sheetName val="Licens"/>
      <sheetName val="04x3"/>
      <sheetName val="05x2"/>
      <sheetName val="06x2"/>
      <sheetName val="Elite D"/>
      <sheetName val="Elite H"/>
      <sheetName val="1. Div."/>
      <sheetName val="2. Div. A"/>
      <sheetName val="2. Div. B"/>
      <sheetName val="3. Div. A"/>
      <sheetName val="3. Div. B."/>
      <sheetName val="A - 1"/>
      <sheetName val="B - 1"/>
      <sheetName val="C - 1"/>
      <sheetName val="D - 1"/>
      <sheetName val="Indstillin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C2">
            <v>3</v>
          </cell>
        </row>
        <row r="3">
          <cell r="C3">
            <v>1</v>
          </cell>
        </row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tineb_000/Downloads/Kopi%20af%20FSKBH%20Dobbeltturnering%202022%20-%202023.xlsx" TargetMode="Externa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M44"/>
  <sheetViews>
    <sheetView workbookViewId="0"/>
  </sheetViews>
  <sheetFormatPr defaultColWidth="9.1796875" defaultRowHeight="13" x14ac:dyDescent="0.3"/>
  <cols>
    <col min="1" max="16384" width="9.1796875" style="26"/>
  </cols>
  <sheetData>
    <row r="2" spans="1:13" s="17" customFormat="1" ht="15" customHeight="1" x14ac:dyDescent="0.3">
      <c r="D2" s="334" t="s">
        <v>203</v>
      </c>
      <c r="E2" s="334"/>
      <c r="F2" s="334"/>
      <c r="G2" s="334"/>
      <c r="H2" s="334"/>
      <c r="I2" s="334"/>
      <c r="J2" s="334"/>
      <c r="K2" s="334"/>
      <c r="L2" s="334"/>
      <c r="M2" s="334"/>
    </row>
    <row r="3" spans="1:13" s="17" customFormat="1" ht="15" customHeight="1" x14ac:dyDescent="0.3"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15" customHeight="1" x14ac:dyDescent="0.3"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27" customFormat="1" ht="15" customHeight="1" thickBot="1" x14ac:dyDescent="0.45">
      <c r="A5" s="329" t="s">
        <v>342</v>
      </c>
      <c r="B5" s="330"/>
      <c r="C5" s="330"/>
      <c r="D5" s="234"/>
      <c r="E5" s="328" t="s">
        <v>364</v>
      </c>
      <c r="F5" s="328"/>
      <c r="G5" s="328"/>
      <c r="I5" s="327"/>
      <c r="J5" s="327"/>
      <c r="K5" s="326" t="s">
        <v>341</v>
      </c>
      <c r="L5" s="326"/>
      <c r="M5" s="326"/>
    </row>
    <row r="6" spans="1:13" ht="15" customHeight="1" x14ac:dyDescent="0.4">
      <c r="A6" s="331" t="s">
        <v>305</v>
      </c>
      <c r="B6" s="331"/>
      <c r="C6" s="331"/>
      <c r="I6" s="28"/>
      <c r="J6" s="10"/>
      <c r="K6" s="41"/>
    </row>
    <row r="7" spans="1:13" ht="15" customHeight="1" x14ac:dyDescent="0.35">
      <c r="A7" s="331" t="s">
        <v>306</v>
      </c>
      <c r="B7" s="331"/>
      <c r="C7" s="331"/>
      <c r="D7" s="325" t="s">
        <v>18</v>
      </c>
      <c r="E7" s="325"/>
      <c r="F7" s="325"/>
      <c r="G7" s="325"/>
      <c r="H7" s="325"/>
      <c r="I7" s="325"/>
      <c r="J7" s="325"/>
      <c r="K7" s="325"/>
      <c r="L7" s="325"/>
      <c r="M7" s="325"/>
    </row>
    <row r="8" spans="1:13" ht="15" customHeight="1" x14ac:dyDescent="0.35">
      <c r="A8" s="331" t="s">
        <v>327</v>
      </c>
      <c r="B8" s="331"/>
      <c r="C8" s="331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15" customHeight="1" x14ac:dyDescent="0.35">
      <c r="A9" s="331" t="s">
        <v>307</v>
      </c>
      <c r="B9" s="331"/>
      <c r="C9" s="331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15" customHeight="1" x14ac:dyDescent="0.35">
      <c r="A10" s="331" t="s">
        <v>308</v>
      </c>
      <c r="B10" s="331"/>
      <c r="C10" s="331"/>
      <c r="I10" s="16"/>
      <c r="J10" s="10"/>
      <c r="K10" s="10"/>
    </row>
    <row r="11" spans="1:13" ht="15" customHeight="1" x14ac:dyDescent="0.35">
      <c r="A11" s="331" t="s">
        <v>309</v>
      </c>
      <c r="B11" s="331"/>
      <c r="C11" s="331"/>
      <c r="I11" s="16"/>
      <c r="J11" s="10"/>
      <c r="K11" s="10"/>
    </row>
    <row r="12" spans="1:13" ht="15" customHeight="1" x14ac:dyDescent="0.35">
      <c r="A12" s="331" t="s">
        <v>310</v>
      </c>
      <c r="B12" s="331"/>
      <c r="C12" s="331"/>
      <c r="D12" s="325" t="s">
        <v>19</v>
      </c>
      <c r="E12" s="325"/>
      <c r="F12" s="325"/>
      <c r="G12" s="325"/>
      <c r="H12" s="325"/>
      <c r="I12" s="325"/>
      <c r="J12" s="325"/>
      <c r="K12" s="325"/>
      <c r="L12" s="325"/>
      <c r="M12" s="325"/>
    </row>
    <row r="13" spans="1:13" ht="15" customHeight="1" x14ac:dyDescent="0.35">
      <c r="A13" s="331" t="s">
        <v>311</v>
      </c>
      <c r="B13" s="331"/>
      <c r="C13" s="331"/>
      <c r="D13" s="325"/>
      <c r="E13" s="325"/>
      <c r="F13" s="325"/>
      <c r="G13" s="325"/>
      <c r="H13" s="325"/>
      <c r="I13" s="325"/>
      <c r="J13" s="325"/>
      <c r="K13" s="325"/>
      <c r="L13" s="325"/>
      <c r="M13" s="325"/>
    </row>
    <row r="14" spans="1:13" ht="15" customHeight="1" x14ac:dyDescent="0.35">
      <c r="A14" s="331" t="s">
        <v>312</v>
      </c>
      <c r="B14" s="331"/>
      <c r="C14" s="331"/>
      <c r="D14" s="325"/>
      <c r="E14" s="325"/>
      <c r="F14" s="325"/>
      <c r="G14" s="325"/>
      <c r="H14" s="325"/>
      <c r="I14" s="325"/>
      <c r="J14" s="325"/>
      <c r="K14" s="325"/>
      <c r="L14" s="325"/>
      <c r="M14" s="325"/>
    </row>
    <row r="15" spans="1:13" ht="15" customHeight="1" x14ac:dyDescent="0.35">
      <c r="A15" s="331" t="s">
        <v>313</v>
      </c>
      <c r="B15" s="331"/>
      <c r="C15" s="331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13" ht="15" customHeight="1" x14ac:dyDescent="0.5">
      <c r="A16" s="331" t="s">
        <v>314</v>
      </c>
      <c r="B16" s="331"/>
      <c r="C16" s="331"/>
      <c r="I16" s="11"/>
      <c r="J16" s="10"/>
      <c r="K16" s="10"/>
    </row>
    <row r="17" spans="1:13" ht="15" customHeight="1" x14ac:dyDescent="0.35">
      <c r="A17" s="331" t="s">
        <v>315</v>
      </c>
      <c r="B17" s="331"/>
      <c r="C17" s="331"/>
      <c r="D17" s="325" t="s">
        <v>20</v>
      </c>
      <c r="E17" s="325"/>
      <c r="F17" s="325"/>
      <c r="G17" s="325"/>
      <c r="H17" s="325"/>
      <c r="I17" s="325"/>
      <c r="J17" s="325"/>
      <c r="K17" s="325"/>
      <c r="L17" s="325"/>
      <c r="M17" s="325"/>
    </row>
    <row r="18" spans="1:13" ht="15" customHeight="1" x14ac:dyDescent="0.35">
      <c r="A18" s="331" t="s">
        <v>316</v>
      </c>
      <c r="B18" s="331"/>
      <c r="C18" s="331"/>
      <c r="D18" s="325"/>
      <c r="E18" s="325"/>
      <c r="F18" s="325"/>
      <c r="G18" s="325"/>
      <c r="H18" s="325"/>
      <c r="I18" s="325"/>
      <c r="J18" s="325"/>
      <c r="K18" s="325"/>
      <c r="L18" s="325"/>
      <c r="M18" s="325"/>
    </row>
    <row r="19" spans="1:13" ht="15" customHeight="1" x14ac:dyDescent="0.35">
      <c r="A19" s="331" t="s">
        <v>317</v>
      </c>
      <c r="B19" s="331"/>
      <c r="C19" s="331"/>
      <c r="D19" s="325"/>
      <c r="E19" s="325"/>
      <c r="F19" s="325"/>
      <c r="G19" s="325"/>
      <c r="H19" s="325"/>
      <c r="I19" s="325"/>
      <c r="J19" s="325"/>
      <c r="K19" s="325"/>
      <c r="L19" s="325"/>
      <c r="M19" s="325"/>
    </row>
    <row r="20" spans="1:13" ht="15" customHeight="1" x14ac:dyDescent="0.35">
      <c r="A20" s="331" t="s">
        <v>318</v>
      </c>
      <c r="B20" s="331"/>
      <c r="C20" s="331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5" customHeight="1" x14ac:dyDescent="0.5">
      <c r="A21" s="331" t="s">
        <v>340</v>
      </c>
      <c r="B21" s="331"/>
      <c r="C21" s="331"/>
      <c r="I21" s="11"/>
      <c r="J21" s="10"/>
      <c r="K21" s="10"/>
    </row>
    <row r="22" spans="1:13" ht="15" customHeight="1" x14ac:dyDescent="0.35">
      <c r="A22" s="331" t="s">
        <v>322</v>
      </c>
      <c r="B22" s="331"/>
      <c r="C22" s="331"/>
      <c r="D22" s="325" t="s">
        <v>21</v>
      </c>
      <c r="E22" s="325"/>
      <c r="F22" s="325"/>
      <c r="G22" s="325"/>
      <c r="H22" s="325"/>
      <c r="I22" s="325"/>
      <c r="J22" s="325"/>
      <c r="K22" s="325"/>
      <c r="L22" s="325"/>
      <c r="M22" s="325"/>
    </row>
    <row r="23" spans="1:13" ht="15" customHeight="1" x14ac:dyDescent="0.35">
      <c r="A23" s="331" t="s">
        <v>319</v>
      </c>
      <c r="B23" s="331"/>
      <c r="C23" s="331"/>
      <c r="D23" s="325"/>
      <c r="E23" s="325"/>
      <c r="F23" s="325"/>
      <c r="G23" s="325"/>
      <c r="H23" s="325"/>
      <c r="I23" s="325"/>
      <c r="J23" s="325"/>
      <c r="K23" s="325"/>
      <c r="L23" s="325"/>
      <c r="M23" s="325"/>
    </row>
    <row r="24" spans="1:13" ht="15" customHeight="1" x14ac:dyDescent="0.35">
      <c r="A24" s="331" t="s">
        <v>320</v>
      </c>
      <c r="B24" s="331"/>
      <c r="C24" s="331"/>
      <c r="D24" s="325"/>
      <c r="E24" s="325"/>
      <c r="F24" s="325"/>
      <c r="G24" s="325"/>
      <c r="H24" s="325"/>
      <c r="I24" s="325"/>
      <c r="J24" s="325"/>
      <c r="K24" s="325"/>
      <c r="L24" s="325"/>
      <c r="M24" s="325"/>
    </row>
    <row r="25" spans="1:13" ht="15" customHeight="1" x14ac:dyDescent="0.35">
      <c r="A25" s="333" t="s">
        <v>321</v>
      </c>
      <c r="B25" s="333"/>
      <c r="C25" s="3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3" ht="15" customHeight="1" thickBot="1" x14ac:dyDescent="0.4">
      <c r="A26" s="329" t="s">
        <v>204</v>
      </c>
      <c r="B26" s="329"/>
      <c r="C26" s="329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ht="15" customHeight="1" x14ac:dyDescent="0.35">
      <c r="A27" s="332" t="s">
        <v>249</v>
      </c>
      <c r="B27" s="332"/>
      <c r="C27" s="332"/>
      <c r="D27" s="325" t="s">
        <v>205</v>
      </c>
      <c r="E27" s="325"/>
      <c r="F27" s="325"/>
      <c r="G27" s="325"/>
      <c r="H27" s="325"/>
      <c r="I27" s="325"/>
      <c r="J27" s="325"/>
      <c r="K27" s="325"/>
      <c r="L27" s="325"/>
      <c r="M27" s="325"/>
    </row>
    <row r="28" spans="1:13" ht="15" customHeight="1" x14ac:dyDescent="0.35">
      <c r="A28" s="331" t="s">
        <v>209</v>
      </c>
      <c r="B28" s="331"/>
      <c r="C28" s="331"/>
      <c r="D28" s="325"/>
      <c r="E28" s="325"/>
      <c r="F28" s="325"/>
      <c r="G28" s="325"/>
      <c r="H28" s="325"/>
      <c r="I28" s="325"/>
      <c r="J28" s="325"/>
      <c r="K28" s="325"/>
      <c r="L28" s="325"/>
      <c r="M28" s="325"/>
    </row>
    <row r="29" spans="1:13" ht="15" customHeight="1" x14ac:dyDescent="0.35">
      <c r="A29" s="331" t="s">
        <v>323</v>
      </c>
      <c r="B29" s="331"/>
      <c r="C29" s="331"/>
      <c r="D29" s="325"/>
      <c r="E29" s="325"/>
      <c r="F29" s="325"/>
      <c r="G29" s="325"/>
      <c r="H29" s="325"/>
      <c r="I29" s="325"/>
      <c r="J29" s="325"/>
      <c r="K29" s="325"/>
      <c r="L29" s="325"/>
      <c r="M29" s="325"/>
    </row>
    <row r="30" spans="1:13" ht="15" customHeight="1" x14ac:dyDescent="0.35">
      <c r="A30" s="331" t="s">
        <v>324</v>
      </c>
      <c r="B30" s="331"/>
      <c r="C30" s="331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5" customHeight="1" x14ac:dyDescent="0.35">
      <c r="A31" s="331" t="s">
        <v>325</v>
      </c>
      <c r="B31" s="331"/>
      <c r="C31" s="331"/>
      <c r="D31" s="233"/>
      <c r="E31" s="233"/>
      <c r="F31" s="233"/>
      <c r="G31" s="233"/>
      <c r="H31" s="233"/>
      <c r="I31" s="233"/>
      <c r="J31" s="233"/>
      <c r="K31" s="233"/>
      <c r="L31" s="233"/>
      <c r="M31" s="241"/>
    </row>
    <row r="32" spans="1:13" ht="15" customHeight="1" x14ac:dyDescent="0.35">
      <c r="A32" s="331" t="s">
        <v>326</v>
      </c>
      <c r="B32" s="331"/>
      <c r="C32" s="331"/>
      <c r="D32" s="324" t="s">
        <v>44</v>
      </c>
      <c r="E32" s="324"/>
      <c r="F32" s="324"/>
      <c r="G32" s="324"/>
      <c r="H32" s="324"/>
      <c r="I32" s="324"/>
      <c r="J32" s="324"/>
      <c r="K32" s="324"/>
      <c r="L32" s="324"/>
      <c r="M32" s="324"/>
    </row>
    <row r="33" spans="1:13" ht="15" customHeight="1" x14ac:dyDescent="0.35">
      <c r="A33" s="331" t="s">
        <v>160</v>
      </c>
      <c r="B33" s="331"/>
      <c r="C33" s="331"/>
      <c r="D33" s="324"/>
      <c r="E33" s="324"/>
      <c r="F33" s="324"/>
      <c r="G33" s="324"/>
      <c r="H33" s="324"/>
      <c r="I33" s="324"/>
      <c r="J33" s="324"/>
      <c r="K33" s="324"/>
      <c r="L33" s="324"/>
      <c r="M33" s="324"/>
    </row>
    <row r="34" spans="1:13" ht="15" customHeight="1" x14ac:dyDescent="0.35">
      <c r="A34" s="331" t="s">
        <v>161</v>
      </c>
      <c r="B34" s="331"/>
      <c r="C34" s="331"/>
      <c r="D34" s="324"/>
      <c r="E34" s="324"/>
      <c r="F34" s="324"/>
      <c r="G34" s="324"/>
      <c r="H34" s="324"/>
      <c r="I34" s="324"/>
      <c r="J34" s="324"/>
      <c r="K34" s="324"/>
      <c r="L34" s="324"/>
      <c r="M34" s="324"/>
    </row>
    <row r="35" spans="1:13" ht="15" customHeight="1" x14ac:dyDescent="0.35">
      <c r="A35" s="331" t="s">
        <v>196</v>
      </c>
      <c r="B35" s="331"/>
      <c r="C35" s="331"/>
      <c r="I35" s="16"/>
      <c r="J35" s="10"/>
      <c r="K35" s="10"/>
    </row>
    <row r="36" spans="1:13" ht="15" customHeight="1" x14ac:dyDescent="0.35">
      <c r="A36" s="331" t="s">
        <v>197</v>
      </c>
      <c r="B36" s="331"/>
      <c r="C36" s="331"/>
      <c r="I36" s="16"/>
      <c r="J36" s="10"/>
      <c r="K36" s="10"/>
    </row>
    <row r="37" spans="1:13" ht="15.5" x14ac:dyDescent="0.35">
      <c r="A37" s="336"/>
      <c r="B37" s="336"/>
      <c r="C37" s="336"/>
      <c r="J37" s="10"/>
      <c r="K37" s="10"/>
    </row>
    <row r="38" spans="1:13" ht="15.5" x14ac:dyDescent="0.35">
      <c r="A38" s="335"/>
      <c r="B38" s="335"/>
      <c r="C38" s="335"/>
      <c r="J38" s="10"/>
      <c r="K38" s="10"/>
    </row>
    <row r="39" spans="1:13" ht="15.5" x14ac:dyDescent="0.35">
      <c r="A39" s="335"/>
      <c r="B39" s="335"/>
      <c r="C39" s="335"/>
      <c r="J39" s="10"/>
      <c r="K39" s="10"/>
    </row>
    <row r="40" spans="1:13" ht="15.5" x14ac:dyDescent="0.35">
      <c r="A40" s="335"/>
      <c r="B40" s="335"/>
      <c r="C40" s="335"/>
      <c r="J40" s="10"/>
      <c r="K40" s="10"/>
    </row>
    <row r="41" spans="1:13" ht="15.5" x14ac:dyDescent="0.35">
      <c r="A41" s="335"/>
      <c r="B41" s="335"/>
      <c r="C41" s="335"/>
      <c r="J41" s="10"/>
      <c r="K41" s="10"/>
    </row>
    <row r="42" spans="1:13" ht="15.5" x14ac:dyDescent="0.35">
      <c r="A42" s="335"/>
      <c r="B42" s="335"/>
      <c r="C42" s="335"/>
      <c r="J42" s="10"/>
      <c r="K42" s="10"/>
    </row>
    <row r="43" spans="1:13" x14ac:dyDescent="0.3">
      <c r="A43" s="335"/>
      <c r="B43" s="335"/>
      <c r="C43" s="335"/>
    </row>
    <row r="44" spans="1:13" x14ac:dyDescent="0.3">
      <c r="A44" s="335"/>
      <c r="B44" s="335"/>
      <c r="C44" s="335"/>
    </row>
  </sheetData>
  <customSheetViews>
    <customSheetView guid="{AAE82BF8-1FB9-41DC-B9E7-0513034FDB60}" showRuler="0">
      <selection activeCell="A22" sqref="A22"/>
      <pageMargins left="0.39370078740157483" right="0.19685039370078741" top="0.59055118110236227" bottom="0.39370078740157483" header="0" footer="0"/>
      <pageSetup paperSize="9" orientation="portrait" r:id="rId1"/>
      <headerFooter alignWithMargins="0"/>
    </customSheetView>
  </customSheetViews>
  <mergeCells count="50">
    <mergeCell ref="D2:M4"/>
    <mergeCell ref="A41:C41"/>
    <mergeCell ref="A42:C42"/>
    <mergeCell ref="A43:C43"/>
    <mergeCell ref="A44:C44"/>
    <mergeCell ref="A29:C29"/>
    <mergeCell ref="A30:C30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0:C20"/>
    <mergeCell ref="A22:C22"/>
    <mergeCell ref="A23:C23"/>
    <mergeCell ref="A24:C24"/>
    <mergeCell ref="A25:C25"/>
    <mergeCell ref="A21:C21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D32:M34"/>
    <mergeCell ref="D22:M24"/>
    <mergeCell ref="D27:M29"/>
    <mergeCell ref="K5:M5"/>
    <mergeCell ref="I5:J5"/>
    <mergeCell ref="D7:M9"/>
    <mergeCell ref="D12:M14"/>
    <mergeCell ref="D17:M19"/>
    <mergeCell ref="E5:G5"/>
  </mergeCells>
  <phoneticPr fontId="0" type="noConversion"/>
  <hyperlinks>
    <hyperlink ref="A6:C6" location="'17. Sept. '!Udskriftsområde" display="17-09 2022" xr:uid="{00000000-0004-0000-0000-000000000000}"/>
    <hyperlink ref="A7:C7" location="'24. Sept.'!Udskriftsområde" display="24-09 2022" xr:uid="{00000000-0004-0000-0000-000001000000}"/>
    <hyperlink ref="A8:C8" location="'1. Okt.'!Udskriftsområde" display="01-10 2022 - Pokal" xr:uid="{00000000-0004-0000-0000-000002000000}"/>
    <hyperlink ref="A9:C9" location="'8. Okt.'!Udskriftsområde" display="08-10 2022" xr:uid="{00000000-0004-0000-0000-000003000000}"/>
    <hyperlink ref="A10:C10" location="'15. Okt'!Udskriftsområde" display="15-10 2022" xr:uid="{00000000-0004-0000-0000-000004000000}"/>
    <hyperlink ref="A11:C11" location="'29. Okt.'!Udskriftsområde" display="29-10 2022" xr:uid="{00000000-0004-0000-0000-000005000000}"/>
    <hyperlink ref="A12:C12" location="'05. Nov.'!Udskriftsområde" display="05-11 2022" xr:uid="{00000000-0004-0000-0000-000006000000}"/>
    <hyperlink ref="A13:C13" location="'12. Nov. P'!Udskriftsområde" display="12-11 2022 - Pokal" xr:uid="{00000000-0004-0000-0000-000007000000}"/>
    <hyperlink ref="A14:C14" location="'19 Nov. '!Udskriftsområde" display="19-11 2022" xr:uid="{00000000-0004-0000-0000-000008000000}"/>
    <hyperlink ref="A15:C15" location="'03. Dec.'!Udskriftsområde" display="03-12 2022" xr:uid="{00000000-0004-0000-0000-000009000000}"/>
    <hyperlink ref="A16:C16" location="'07. Jan. '!Udskriftsområde" display="07-01 2023" xr:uid="{00000000-0004-0000-0000-00000A000000}"/>
    <hyperlink ref="A17:C17" location="'14. Jan.'!Udskriftsområde" display="14-01 2023" xr:uid="{00000000-0004-0000-0000-00000B000000}"/>
    <hyperlink ref="A18:C18" location="'21. Jan'!Udskriftsområde" display="21-01 2023" xr:uid="{00000000-0004-0000-0000-00000C000000}"/>
    <hyperlink ref="A19:C19" location="'04. Feb. P'!Udskriftsområde" display="04-02 2023 - Pokal" xr:uid="{00000000-0004-0000-0000-00000D000000}"/>
    <hyperlink ref="A20:C20" location="'11. Feb.'!Udskriftsområde" display="11-02 2023 " xr:uid="{00000000-0004-0000-0000-00000E000000}"/>
    <hyperlink ref="A22:C22" location="'25. Feb. P'!Udskriftsområde" display="25-02 2023 - Pokalfinale" xr:uid="{00000000-0004-0000-0000-00000F000000}"/>
    <hyperlink ref="A23:C23" location="'04. Mar.'!Udskriftsområde" display="04-03 2023" xr:uid="{00000000-0004-0000-0000-000010000000}"/>
    <hyperlink ref="A24:C24" location="'01. Apr. slut'!Udskriftsområde" display="01-04 2023" xr:uid="{00000000-0004-0000-0000-000011000000}"/>
    <hyperlink ref="K5:M5" r:id="rId2" display="Hent turneringsprogram her" xr:uid="{00000000-0004-0000-0000-000012000000}"/>
    <hyperlink ref="A25:C25" location="'22. Apr. slut '!Udskriftsområde" display="22-04 0223" xr:uid="{00000000-0004-0000-0000-000013000000}"/>
    <hyperlink ref="A27:C27" location="'ELITE DIV. '!goals1" display="Elite Div" xr:uid="{00000000-0004-0000-0000-000014000000}"/>
    <hyperlink ref="A28:C28" location="'1. DIV. '!goals1" display="1. Div." xr:uid="{00000000-0004-0000-0000-000015000000}"/>
    <hyperlink ref="A29:C29" location="'2. DIV. A. '!goals1" display="2. Div. A.  " xr:uid="{00000000-0004-0000-0000-000016000000}"/>
    <hyperlink ref="A30:C30" location="'2. DIV. B. '!goals1" display="2. Div. B.  " xr:uid="{00000000-0004-0000-0000-000017000000}"/>
    <hyperlink ref="A31:C31" location="'3. DIV. A. '!goals1" display="3. Div. A.  " xr:uid="{00000000-0004-0000-0000-000018000000}"/>
    <hyperlink ref="A32:C32" location="'3. DIV. B. '!goals1" display="3. Div. B.  " xr:uid="{00000000-0004-0000-0000-000019000000}"/>
    <hyperlink ref="A33:C33" location="'SERIE A. 1.'!goals1" display="Serie A - 1" xr:uid="{00000000-0004-0000-0000-00001A000000}"/>
    <hyperlink ref="A34:C34" location="'SERIE B. 1.'!goals1" display="Serie  B - 1" xr:uid="{00000000-0004-0000-0000-00001B000000}"/>
    <hyperlink ref="A35:C35" location="'SERIE C. 1.'!goals1" display="Serie C - 1" xr:uid="{00000000-0004-0000-0000-00001C000000}"/>
    <hyperlink ref="A36:C36" location="'SERIE D. 1.'!goals1" display="Serie  D - 1" xr:uid="{00000000-0004-0000-0000-00001D000000}"/>
    <hyperlink ref="A21:C21" location="'18. Feb.'!Udskriftsområde" display="18-02 2022" xr:uid="{00000000-0004-0000-0000-00001E000000}"/>
  </hyperlinks>
  <pageMargins left="0.39370078740157483" right="0.19685039370078741" top="0.59055118110236227" bottom="0.39370078740157483" header="0" footer="0"/>
  <pageSetup paperSize="9" orientation="portrait" r:id="rId3"/>
  <headerFooter alignWithMargins="0"/>
  <rowBreaks count="1" manualBreakCount="1">
    <brk id="1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50"/>
  <dimension ref="A1:W39"/>
  <sheetViews>
    <sheetView topLeftCell="A7" workbookViewId="0">
      <selection activeCell="C20" sqref="C20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11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252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334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11"/>
      <c r="B6" s="78" t="s">
        <v>47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11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11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11">
        <f>'15. Okt'!A24+1</f>
        <v>75</v>
      </c>
      <c r="B9" s="45" t="s">
        <v>253</v>
      </c>
      <c r="C9" s="46" t="s">
        <v>208</v>
      </c>
      <c r="D9" s="19">
        <v>1947</v>
      </c>
      <c r="E9" s="315" t="s">
        <v>3</v>
      </c>
      <c r="F9" s="4">
        <v>0</v>
      </c>
      <c r="G9" s="54" t="s">
        <v>49</v>
      </c>
      <c r="H9" s="4">
        <v>2254</v>
      </c>
      <c r="I9" s="315" t="s">
        <v>3</v>
      </c>
      <c r="J9" s="4">
        <v>10</v>
      </c>
      <c r="K9" s="2"/>
    </row>
    <row r="10" spans="1:20" s="14" customFormat="1" ht="18" customHeight="1" x14ac:dyDescent="0.35">
      <c r="A10" s="211">
        <f>A9+1</f>
        <v>76</v>
      </c>
      <c r="B10" s="271" t="s">
        <v>253</v>
      </c>
      <c r="C10" s="224" t="s">
        <v>10</v>
      </c>
      <c r="D10" s="19">
        <v>2416</v>
      </c>
      <c r="E10" s="315" t="s">
        <v>3</v>
      </c>
      <c r="F10" s="4">
        <v>4</v>
      </c>
      <c r="G10" s="54" t="s">
        <v>74</v>
      </c>
      <c r="H10" s="4">
        <v>2505</v>
      </c>
      <c r="I10" s="315" t="s">
        <v>3</v>
      </c>
      <c r="J10" s="4">
        <v>6</v>
      </c>
      <c r="K10" s="1"/>
    </row>
    <row r="11" spans="1:20" s="43" customFormat="1" ht="18" customHeight="1" x14ac:dyDescent="0.35">
      <c r="A11" s="211">
        <f t="shared" ref="A11:A16" si="0">A10+1</f>
        <v>77</v>
      </c>
      <c r="B11" s="45" t="s">
        <v>231</v>
      </c>
      <c r="C11" s="46" t="s">
        <v>73</v>
      </c>
      <c r="D11" s="19">
        <v>2204</v>
      </c>
      <c r="E11" s="315" t="s">
        <v>3</v>
      </c>
      <c r="F11" s="4">
        <v>6</v>
      </c>
      <c r="G11" s="54" t="s">
        <v>89</v>
      </c>
      <c r="H11" s="4">
        <v>2072</v>
      </c>
      <c r="I11" s="315" t="s">
        <v>3</v>
      </c>
      <c r="J11" s="4">
        <v>4</v>
      </c>
      <c r="K11" s="42"/>
    </row>
    <row r="12" spans="1:20" ht="18" customHeight="1" x14ac:dyDescent="0.35">
      <c r="A12" s="211">
        <f t="shared" si="0"/>
        <v>78</v>
      </c>
      <c r="B12" s="271" t="s">
        <v>231</v>
      </c>
      <c r="C12" s="46" t="s">
        <v>12</v>
      </c>
      <c r="D12" s="19">
        <v>1942</v>
      </c>
      <c r="E12" s="315" t="s">
        <v>3</v>
      </c>
      <c r="F12" s="4">
        <v>0</v>
      </c>
      <c r="G12" s="226" t="s">
        <v>90</v>
      </c>
      <c r="H12" s="4">
        <v>2239</v>
      </c>
      <c r="I12" s="315" t="s">
        <v>3</v>
      </c>
      <c r="J12" s="4">
        <v>10</v>
      </c>
      <c r="K12" s="1"/>
    </row>
    <row r="13" spans="1:20" ht="18" customHeight="1" x14ac:dyDescent="0.35">
      <c r="A13" s="211">
        <f t="shared" si="0"/>
        <v>79</v>
      </c>
      <c r="B13" s="271" t="s">
        <v>232</v>
      </c>
      <c r="C13" s="46" t="s">
        <v>254</v>
      </c>
      <c r="D13" s="19">
        <v>2144</v>
      </c>
      <c r="E13" s="315" t="s">
        <v>3</v>
      </c>
      <c r="F13" s="4">
        <v>8</v>
      </c>
      <c r="G13" s="54" t="s">
        <v>105</v>
      </c>
      <c r="H13" s="4">
        <v>1988</v>
      </c>
      <c r="I13" s="315" t="s">
        <v>3</v>
      </c>
      <c r="J13" s="4">
        <v>2</v>
      </c>
      <c r="K13" s="1"/>
    </row>
    <row r="14" spans="1:20" ht="18" customHeight="1" x14ac:dyDescent="0.35">
      <c r="A14" s="211">
        <f t="shared" si="0"/>
        <v>80</v>
      </c>
      <c r="B14" s="271" t="s">
        <v>232</v>
      </c>
      <c r="C14" s="46" t="s">
        <v>109</v>
      </c>
      <c r="D14" s="19">
        <v>2033</v>
      </c>
      <c r="E14" s="315" t="s">
        <v>3</v>
      </c>
      <c r="F14" s="4">
        <v>2</v>
      </c>
      <c r="G14" s="54" t="s">
        <v>58</v>
      </c>
      <c r="H14" s="4">
        <v>2069</v>
      </c>
      <c r="I14" s="315" t="s">
        <v>3</v>
      </c>
      <c r="J14" s="4">
        <v>8</v>
      </c>
      <c r="K14" s="1"/>
    </row>
    <row r="15" spans="1:20" s="14" customFormat="1" ht="18" customHeight="1" x14ac:dyDescent="0.35">
      <c r="A15" s="211">
        <f t="shared" si="0"/>
        <v>81</v>
      </c>
      <c r="B15" s="45" t="s">
        <v>76</v>
      </c>
      <c r="C15" s="46" t="s">
        <v>216</v>
      </c>
      <c r="D15" s="19">
        <v>1771</v>
      </c>
      <c r="E15" s="315" t="s">
        <v>3</v>
      </c>
      <c r="F15" s="4">
        <v>2</v>
      </c>
      <c r="G15" s="54" t="s">
        <v>77</v>
      </c>
      <c r="H15" s="4">
        <v>1939</v>
      </c>
      <c r="I15" s="315" t="s">
        <v>3</v>
      </c>
      <c r="J15" s="4">
        <v>8</v>
      </c>
      <c r="K15" s="1"/>
    </row>
    <row r="16" spans="1:20" ht="18" customHeight="1" x14ac:dyDescent="0.35">
      <c r="A16" s="211">
        <f t="shared" si="0"/>
        <v>82</v>
      </c>
      <c r="B16" s="271" t="s">
        <v>76</v>
      </c>
      <c r="C16" s="46" t="s">
        <v>217</v>
      </c>
      <c r="D16" s="49">
        <v>1677</v>
      </c>
      <c r="E16" s="315" t="s">
        <v>3</v>
      </c>
      <c r="F16" s="45">
        <v>2</v>
      </c>
      <c r="G16" s="54" t="s">
        <v>114</v>
      </c>
      <c r="H16" s="4">
        <v>1806</v>
      </c>
      <c r="I16" s="315" t="s">
        <v>3</v>
      </c>
      <c r="J16" s="4">
        <v>8</v>
      </c>
      <c r="K16" s="1"/>
    </row>
    <row r="17" spans="1:23" ht="18" customHeight="1" x14ac:dyDescent="0.35">
      <c r="A17" s="211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11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11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70">
        <f>A16+1</f>
        <v>83</v>
      </c>
      <c r="B20" s="271" t="s">
        <v>92</v>
      </c>
      <c r="C20" s="272" t="s">
        <v>94</v>
      </c>
      <c r="D20" s="19">
        <v>1638</v>
      </c>
      <c r="E20" s="315" t="s">
        <v>3</v>
      </c>
      <c r="F20" s="4">
        <v>1</v>
      </c>
      <c r="G20" s="54" t="s">
        <v>219</v>
      </c>
      <c r="H20" s="19">
        <v>1903</v>
      </c>
      <c r="I20" s="315" t="s">
        <v>3</v>
      </c>
      <c r="J20" s="4">
        <v>9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70">
        <f t="shared" ref="A21:A27" si="1">A20+1</f>
        <v>84</v>
      </c>
      <c r="B21" s="271" t="s">
        <v>80</v>
      </c>
      <c r="C21" s="272" t="s">
        <v>222</v>
      </c>
      <c r="D21" s="19">
        <v>1863</v>
      </c>
      <c r="E21" s="315" t="s">
        <v>3</v>
      </c>
      <c r="F21" s="4">
        <v>10</v>
      </c>
      <c r="G21" s="300" t="s">
        <v>82</v>
      </c>
      <c r="H21" s="19">
        <v>1770</v>
      </c>
      <c r="I21" s="315" t="s">
        <v>3</v>
      </c>
      <c r="J21" s="4">
        <v>0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70">
        <f t="shared" si="1"/>
        <v>85</v>
      </c>
      <c r="B22" s="271" t="s">
        <v>80</v>
      </c>
      <c r="C22" s="272" t="s">
        <v>223</v>
      </c>
      <c r="D22" s="19">
        <v>2009</v>
      </c>
      <c r="E22" s="315" t="s">
        <v>3</v>
      </c>
      <c r="F22" s="4">
        <v>6</v>
      </c>
      <c r="G22" s="67" t="s">
        <v>81</v>
      </c>
      <c r="H22" s="19">
        <v>1969</v>
      </c>
      <c r="I22" s="315" t="s">
        <v>3</v>
      </c>
      <c r="J22" s="4">
        <v>4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70">
        <f t="shared" si="1"/>
        <v>86</v>
      </c>
      <c r="B23" s="271" t="s">
        <v>98</v>
      </c>
      <c r="C23" s="272" t="s">
        <v>100</v>
      </c>
      <c r="D23" s="19">
        <v>1460</v>
      </c>
      <c r="E23" s="315" t="s">
        <v>3</v>
      </c>
      <c r="F23" s="4">
        <v>2</v>
      </c>
      <c r="G23" s="54" t="s">
        <v>101</v>
      </c>
      <c r="H23" s="19">
        <v>1599</v>
      </c>
      <c r="I23" s="315" t="s">
        <v>3</v>
      </c>
      <c r="J23" s="4">
        <v>8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70">
        <f t="shared" si="1"/>
        <v>87</v>
      </c>
      <c r="B24" s="271" t="s">
        <v>209</v>
      </c>
      <c r="C24" s="272" t="s">
        <v>84</v>
      </c>
      <c r="D24" s="19">
        <v>2131</v>
      </c>
      <c r="E24" s="315" t="s">
        <v>3</v>
      </c>
      <c r="F24" s="4">
        <v>6</v>
      </c>
      <c r="G24" s="54" t="s">
        <v>199</v>
      </c>
      <c r="H24" s="19">
        <v>1993</v>
      </c>
      <c r="I24" s="315" t="s">
        <v>3</v>
      </c>
      <c r="J24" s="4">
        <v>4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70">
        <f t="shared" si="1"/>
        <v>88</v>
      </c>
      <c r="B25" s="271" t="s">
        <v>209</v>
      </c>
      <c r="C25" s="272" t="s">
        <v>237</v>
      </c>
      <c r="D25" s="19">
        <v>2669</v>
      </c>
      <c r="E25" s="315" t="s">
        <v>3</v>
      </c>
      <c r="F25" s="4">
        <v>10</v>
      </c>
      <c r="G25" s="54" t="s">
        <v>106</v>
      </c>
      <c r="H25" s="19">
        <v>2275</v>
      </c>
      <c r="I25" s="315" t="s">
        <v>3</v>
      </c>
      <c r="J25" s="4">
        <v>0</v>
      </c>
      <c r="K25" s="2"/>
    </row>
    <row r="26" spans="1:23" s="38" customFormat="1" ht="18" customHeight="1" x14ac:dyDescent="0.35">
      <c r="A26" s="270">
        <f t="shared" si="1"/>
        <v>89</v>
      </c>
      <c r="B26" s="271" t="s">
        <v>234</v>
      </c>
      <c r="C26" s="272" t="s">
        <v>113</v>
      </c>
      <c r="D26" s="19">
        <v>2065</v>
      </c>
      <c r="E26" s="315" t="s">
        <v>3</v>
      </c>
      <c r="F26" s="4">
        <v>4</v>
      </c>
      <c r="G26" s="54" t="s">
        <v>34</v>
      </c>
      <c r="H26" s="19">
        <v>2088</v>
      </c>
      <c r="I26" s="315" t="s">
        <v>3</v>
      </c>
      <c r="J26" s="4">
        <v>6</v>
      </c>
      <c r="K26" s="79"/>
    </row>
    <row r="27" spans="1:23" s="14" customFormat="1" ht="18" customHeight="1" x14ac:dyDescent="0.35">
      <c r="A27" s="270">
        <f t="shared" si="1"/>
        <v>90</v>
      </c>
      <c r="B27" s="271" t="s">
        <v>234</v>
      </c>
      <c r="C27" s="272" t="s">
        <v>57</v>
      </c>
      <c r="D27" s="19">
        <v>1654</v>
      </c>
      <c r="E27" s="315" t="s">
        <v>3</v>
      </c>
      <c r="F27" s="4">
        <v>0</v>
      </c>
      <c r="G27" s="54" t="s">
        <v>99</v>
      </c>
      <c r="H27" s="19">
        <v>2097</v>
      </c>
      <c r="I27" s="315" t="s">
        <v>3</v>
      </c>
      <c r="J27" s="4">
        <v>10</v>
      </c>
      <c r="K27" s="2"/>
      <c r="Q27" s="37"/>
    </row>
    <row r="28" spans="1:23" ht="18" customHeight="1" x14ac:dyDescent="0.35">
      <c r="A28" s="211"/>
      <c r="B28" s="2"/>
      <c r="H28" s="13"/>
      <c r="I28" s="2"/>
      <c r="J28" s="2"/>
      <c r="K28" s="2"/>
    </row>
    <row r="29" spans="1:23" ht="18" customHeight="1" x14ac:dyDescent="0.35">
      <c r="A29" s="211"/>
      <c r="B29" s="245"/>
      <c r="C29" s="54"/>
      <c r="D29" s="13"/>
      <c r="E29" s="2"/>
      <c r="F29" s="2"/>
      <c r="G29" s="46"/>
      <c r="H29" s="13"/>
      <c r="I29" s="2"/>
      <c r="J29" s="2"/>
      <c r="K29" s="2"/>
    </row>
    <row r="30" spans="1:23" ht="18" customHeight="1" x14ac:dyDescent="0.35">
      <c r="A30" s="212"/>
      <c r="B30" s="57"/>
      <c r="C30" s="56"/>
      <c r="D30" s="49"/>
      <c r="E30" s="45"/>
      <c r="F30" s="45"/>
      <c r="G30" s="46"/>
      <c r="H30" s="49"/>
      <c r="I30" s="45"/>
      <c r="J30" s="45"/>
      <c r="K30" s="2"/>
    </row>
    <row r="31" spans="1:23" ht="18" customHeight="1" x14ac:dyDescent="0.35">
      <c r="A31" s="212"/>
      <c r="B31" s="45"/>
      <c r="C31" s="56"/>
      <c r="D31" s="49"/>
      <c r="E31" s="45"/>
      <c r="F31" s="45"/>
      <c r="G31" s="46"/>
      <c r="H31" s="49"/>
      <c r="I31" s="45"/>
      <c r="J31" s="45"/>
      <c r="K31" s="2"/>
    </row>
    <row r="32" spans="1:23" ht="18" customHeight="1" x14ac:dyDescent="0.35">
      <c r="A32" s="212"/>
      <c r="B32" s="45"/>
      <c r="C32" s="46"/>
      <c r="D32" s="49"/>
      <c r="E32" s="45"/>
      <c r="F32" s="45"/>
      <c r="G32" s="54"/>
      <c r="H32" s="49"/>
      <c r="I32" s="45"/>
      <c r="J32" s="45"/>
      <c r="K32" s="1"/>
    </row>
    <row r="33" spans="1:11" ht="18" customHeight="1" x14ac:dyDescent="0.35">
      <c r="A33" s="212"/>
      <c r="B33" s="45"/>
      <c r="C33" s="46"/>
      <c r="D33" s="49"/>
      <c r="E33" s="45"/>
      <c r="F33" s="45"/>
      <c r="G33" s="54"/>
      <c r="H33" s="49"/>
      <c r="I33" s="45"/>
      <c r="J33" s="45"/>
      <c r="K33" s="1"/>
    </row>
    <row r="34" spans="1:11" ht="18" customHeight="1" x14ac:dyDescent="0.35">
      <c r="A34" s="212"/>
      <c r="B34" s="45"/>
      <c r="C34" s="54"/>
      <c r="D34" s="49"/>
      <c r="E34" s="45"/>
      <c r="F34" s="45"/>
      <c r="G34" s="67"/>
      <c r="H34" s="49"/>
      <c r="I34" s="45"/>
      <c r="J34" s="45"/>
      <c r="K34" s="1"/>
    </row>
    <row r="35" spans="1:11" ht="18" customHeight="1" x14ac:dyDescent="0.35">
      <c r="A35" s="212"/>
      <c r="B35" s="45"/>
      <c r="C35" s="54"/>
      <c r="D35" s="49"/>
      <c r="E35" s="45"/>
      <c r="F35" s="45"/>
      <c r="G35" s="54"/>
      <c r="H35" s="49"/>
      <c r="I35" s="45"/>
      <c r="J35" s="45"/>
      <c r="K35" s="1"/>
    </row>
    <row r="36" spans="1:11" ht="18" customHeight="1" x14ac:dyDescent="0.35">
      <c r="A36" s="212"/>
      <c r="B36" s="45"/>
      <c r="C36" s="54"/>
      <c r="D36" s="49" t="s">
        <v>45</v>
      </c>
      <c r="E36" s="45"/>
      <c r="F36" s="45"/>
      <c r="G36" s="54"/>
      <c r="H36" s="49"/>
      <c r="I36" s="45"/>
      <c r="J36" s="45"/>
      <c r="K36" s="1"/>
    </row>
    <row r="37" spans="1:11" ht="18" customHeight="1" x14ac:dyDescent="0.35">
      <c r="A37" s="212"/>
      <c r="B37" s="45"/>
      <c r="C37" s="54"/>
      <c r="D37" s="49"/>
      <c r="E37" s="45"/>
      <c r="F37" s="45"/>
      <c r="G37" s="54"/>
      <c r="H37" s="49"/>
      <c r="I37" s="45"/>
      <c r="J37" s="45"/>
      <c r="K37" s="1"/>
    </row>
    <row r="38" spans="1:11" ht="18" customHeight="1" x14ac:dyDescent="0.35">
      <c r="A38" s="212"/>
      <c r="B38" s="45"/>
      <c r="C38" s="54"/>
      <c r="D38" s="82"/>
      <c r="E38" s="45"/>
      <c r="F38" s="82"/>
      <c r="G38" s="82"/>
      <c r="H38" s="75"/>
      <c r="I38" s="45"/>
      <c r="J38" s="74"/>
      <c r="K38" s="1"/>
    </row>
    <row r="39" spans="1:11" ht="18" customHeight="1" x14ac:dyDescent="0.35">
      <c r="A39" s="212"/>
      <c r="B39" s="83"/>
      <c r="C39" s="68"/>
      <c r="D39" s="49"/>
      <c r="E39" s="45"/>
      <c r="F39" s="45"/>
      <c r="G39" s="54"/>
      <c r="H39" s="49"/>
      <c r="I39" s="45"/>
      <c r="J39" s="45"/>
    </row>
  </sheetData>
  <customSheetViews>
    <customSheetView guid="{AAE82BF8-1FB9-41DC-B9E7-0513034FDB60}" showRuler="0">
      <selection activeCell="O7" sqref="O7"/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0" type="noConversion"/>
  <hyperlinks>
    <hyperlink ref="K5:L5" location="FORSIDE!A1" display="Forside" xr:uid="{00000000-0004-0000-0900-000000000000}"/>
  </hyperlinks>
  <printOptions gridLines="1"/>
  <pageMargins left="0.25" right="0.25" top="0.75" bottom="0.75" header="0.3" footer="0.3"/>
  <pageSetup paperSize="9" scale="95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8"/>
  <sheetViews>
    <sheetView topLeftCell="A7" workbookViewId="0">
      <selection activeCell="B26" sqref="B26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255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331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62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'29. Okt.'!A27+1</f>
        <v>91</v>
      </c>
      <c r="B9" s="45" t="s">
        <v>209</v>
      </c>
      <c r="C9" s="46" t="s">
        <v>88</v>
      </c>
      <c r="D9" s="19">
        <v>2076</v>
      </c>
      <c r="E9" s="317" t="s">
        <v>3</v>
      </c>
      <c r="F9" s="4">
        <v>4</v>
      </c>
      <c r="G9" s="54" t="s">
        <v>86</v>
      </c>
      <c r="H9" s="4">
        <v>2156</v>
      </c>
      <c r="I9" s="317" t="s">
        <v>3</v>
      </c>
      <c r="J9" s="4">
        <v>6</v>
      </c>
      <c r="K9" s="2"/>
    </row>
    <row r="10" spans="1:20" s="14" customFormat="1" ht="18" customHeight="1" x14ac:dyDescent="0.35">
      <c r="A10" s="2">
        <f>A9+1</f>
        <v>92</v>
      </c>
      <c r="B10" s="45" t="s">
        <v>233</v>
      </c>
      <c r="C10" s="46" t="s">
        <v>107</v>
      </c>
      <c r="D10" s="19">
        <v>2027</v>
      </c>
      <c r="E10" s="317" t="s">
        <v>3</v>
      </c>
      <c r="F10" s="4">
        <v>10</v>
      </c>
      <c r="G10" s="54" t="s">
        <v>22</v>
      </c>
      <c r="H10" s="4">
        <v>1823</v>
      </c>
      <c r="I10" s="317" t="s">
        <v>3</v>
      </c>
      <c r="J10" s="4">
        <v>0</v>
      </c>
      <c r="K10" s="1"/>
    </row>
    <row r="11" spans="1:20" s="43" customFormat="1" ht="18" customHeight="1" x14ac:dyDescent="0.35">
      <c r="A11" s="2">
        <f t="shared" ref="A11:A16" si="0">A10+1</f>
        <v>93</v>
      </c>
      <c r="B11" s="271" t="s">
        <v>233</v>
      </c>
      <c r="C11" s="46" t="s">
        <v>116</v>
      </c>
      <c r="D11" s="19">
        <v>1966</v>
      </c>
      <c r="E11" s="317" t="s">
        <v>3</v>
      </c>
      <c r="F11" s="4">
        <v>10</v>
      </c>
      <c r="G11" s="54" t="s">
        <v>108</v>
      </c>
      <c r="H11" s="4">
        <v>1806</v>
      </c>
      <c r="I11" s="317" t="s">
        <v>3</v>
      </c>
      <c r="J11" s="4">
        <v>0</v>
      </c>
      <c r="K11" s="42"/>
    </row>
    <row r="12" spans="1:20" ht="18" customHeight="1" x14ac:dyDescent="0.35">
      <c r="A12" s="2">
        <f t="shared" si="0"/>
        <v>94</v>
      </c>
      <c r="B12" s="271" t="s">
        <v>233</v>
      </c>
      <c r="C12" s="46" t="s">
        <v>112</v>
      </c>
      <c r="D12" s="19">
        <v>1760</v>
      </c>
      <c r="E12" s="317" t="s">
        <v>3</v>
      </c>
      <c r="F12" s="4">
        <v>2</v>
      </c>
      <c r="G12" s="54" t="s">
        <v>93</v>
      </c>
      <c r="H12" s="4">
        <v>1917</v>
      </c>
      <c r="I12" s="317" t="s">
        <v>3</v>
      </c>
      <c r="J12" s="4">
        <v>8</v>
      </c>
      <c r="K12" s="1"/>
    </row>
    <row r="13" spans="1:20" ht="18" customHeight="1" x14ac:dyDescent="0.35">
      <c r="A13" s="2">
        <f t="shared" si="0"/>
        <v>95</v>
      </c>
      <c r="B13" s="45" t="s">
        <v>76</v>
      </c>
      <c r="C13" s="46" t="s">
        <v>77</v>
      </c>
      <c r="D13" s="19">
        <v>1653</v>
      </c>
      <c r="E13" s="317" t="s">
        <v>3</v>
      </c>
      <c r="F13" s="4">
        <v>0</v>
      </c>
      <c r="G13" s="54" t="s">
        <v>97</v>
      </c>
      <c r="H13" s="4">
        <v>2000</v>
      </c>
      <c r="I13" s="317" t="s">
        <v>3</v>
      </c>
      <c r="J13" s="4">
        <v>10</v>
      </c>
      <c r="K13" s="1"/>
    </row>
    <row r="14" spans="1:20" ht="18" customHeight="1" x14ac:dyDescent="0.35">
      <c r="A14" s="2">
        <f t="shared" si="0"/>
        <v>96</v>
      </c>
      <c r="B14" s="271" t="s">
        <v>76</v>
      </c>
      <c r="C14" s="46" t="s">
        <v>79</v>
      </c>
      <c r="D14" s="19">
        <v>1559</v>
      </c>
      <c r="E14" s="317" t="s">
        <v>3</v>
      </c>
      <c r="F14" s="4">
        <v>0</v>
      </c>
      <c r="G14" s="54" t="s">
        <v>114</v>
      </c>
      <c r="H14" s="4">
        <v>1837</v>
      </c>
      <c r="I14" s="317" t="s">
        <v>3</v>
      </c>
      <c r="J14" s="4">
        <v>10</v>
      </c>
      <c r="K14" s="1"/>
    </row>
    <row r="15" spans="1:20" s="14" customFormat="1" ht="18" customHeight="1" x14ac:dyDescent="0.35">
      <c r="A15" s="2">
        <f t="shared" si="0"/>
        <v>97</v>
      </c>
      <c r="B15" s="271" t="s">
        <v>76</v>
      </c>
      <c r="C15" s="46" t="s">
        <v>216</v>
      </c>
      <c r="D15" s="19">
        <v>1857</v>
      </c>
      <c r="E15" s="317" t="s">
        <v>3</v>
      </c>
      <c r="F15" s="4">
        <v>8</v>
      </c>
      <c r="G15" s="54" t="s">
        <v>217</v>
      </c>
      <c r="H15" s="4">
        <v>1794</v>
      </c>
      <c r="I15" s="317" t="s">
        <v>3</v>
      </c>
      <c r="J15" s="4">
        <v>2</v>
      </c>
      <c r="K15" s="1"/>
    </row>
    <row r="16" spans="1:20" ht="18" customHeight="1" x14ac:dyDescent="0.35">
      <c r="A16" s="2">
        <f t="shared" si="0"/>
        <v>98</v>
      </c>
      <c r="B16" s="89" t="s">
        <v>92</v>
      </c>
      <c r="C16" s="46" t="s">
        <v>220</v>
      </c>
      <c r="D16" s="49">
        <v>1433</v>
      </c>
      <c r="E16" s="317" t="s">
        <v>3</v>
      </c>
      <c r="F16" s="45">
        <v>0</v>
      </c>
      <c r="G16" s="54" t="s">
        <v>219</v>
      </c>
      <c r="H16" s="4">
        <v>1756</v>
      </c>
      <c r="I16" s="317" t="s">
        <v>3</v>
      </c>
      <c r="J16" s="4">
        <v>10</v>
      </c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89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A16+1</f>
        <v>99</v>
      </c>
      <c r="B20" s="45" t="s">
        <v>234</v>
      </c>
      <c r="C20" s="46" t="s">
        <v>110</v>
      </c>
      <c r="D20" s="19">
        <v>1921</v>
      </c>
      <c r="E20" s="317" t="s">
        <v>3</v>
      </c>
      <c r="F20" s="4">
        <v>10</v>
      </c>
      <c r="G20" s="54" t="s">
        <v>115</v>
      </c>
      <c r="H20" s="19">
        <v>1703</v>
      </c>
      <c r="I20" s="317" t="s">
        <v>3</v>
      </c>
      <c r="J20" s="4">
        <v>0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 t="shared" ref="A21:A27" si="1">A20+1</f>
        <v>100</v>
      </c>
      <c r="B21" s="45" t="s">
        <v>92</v>
      </c>
      <c r="C21" s="46" t="s">
        <v>94</v>
      </c>
      <c r="D21" s="19">
        <v>1766</v>
      </c>
      <c r="E21" s="317" t="s">
        <v>3</v>
      </c>
      <c r="F21" s="4">
        <v>8</v>
      </c>
      <c r="G21" s="54" t="s">
        <v>117</v>
      </c>
      <c r="H21" s="19">
        <v>1716</v>
      </c>
      <c r="I21" s="317" t="s">
        <v>3</v>
      </c>
      <c r="J21" s="4">
        <v>2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">
        <f t="shared" si="1"/>
        <v>101</v>
      </c>
      <c r="B22" s="45" t="s">
        <v>80</v>
      </c>
      <c r="C22" s="300" t="s">
        <v>82</v>
      </c>
      <c r="D22" s="19">
        <v>1755</v>
      </c>
      <c r="E22" s="317" t="s">
        <v>3</v>
      </c>
      <c r="F22" s="4">
        <v>4</v>
      </c>
      <c r="G22" s="67" t="s">
        <v>78</v>
      </c>
      <c r="H22" s="19">
        <v>1824</v>
      </c>
      <c r="I22" s="317" t="s">
        <v>3</v>
      </c>
      <c r="J22" s="4">
        <v>6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102</v>
      </c>
      <c r="B23" s="271" t="s">
        <v>80</v>
      </c>
      <c r="C23" s="46" t="s">
        <v>83</v>
      </c>
      <c r="D23" s="19">
        <v>2000</v>
      </c>
      <c r="E23" s="317" t="s">
        <v>3</v>
      </c>
      <c r="F23" s="4">
        <v>2</v>
      </c>
      <c r="G23" s="54" t="s">
        <v>81</v>
      </c>
      <c r="H23" s="19">
        <v>2084</v>
      </c>
      <c r="I23" s="317" t="s">
        <v>3</v>
      </c>
      <c r="J23" s="4">
        <v>8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">
        <f t="shared" si="1"/>
        <v>103</v>
      </c>
      <c r="B24" s="271" t="s">
        <v>80</v>
      </c>
      <c r="C24" s="46" t="s">
        <v>222</v>
      </c>
      <c r="D24" s="19" t="s">
        <v>349</v>
      </c>
      <c r="E24" s="317" t="s">
        <v>3</v>
      </c>
      <c r="F24" s="4">
        <v>0</v>
      </c>
      <c r="G24" s="54" t="s">
        <v>223</v>
      </c>
      <c r="H24" s="19">
        <v>1878</v>
      </c>
      <c r="I24" s="317" t="s">
        <v>3</v>
      </c>
      <c r="J24" s="4">
        <v>10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104</v>
      </c>
      <c r="B25" s="45" t="s">
        <v>98</v>
      </c>
      <c r="C25" s="46" t="s">
        <v>225</v>
      </c>
      <c r="D25" s="19">
        <v>1795</v>
      </c>
      <c r="E25" s="317" t="s">
        <v>3</v>
      </c>
      <c r="F25" s="4">
        <v>8</v>
      </c>
      <c r="G25" s="54" t="s">
        <v>11</v>
      </c>
      <c r="H25" s="19">
        <v>1595</v>
      </c>
      <c r="I25" s="317" t="s">
        <v>3</v>
      </c>
      <c r="J25" s="4">
        <v>2</v>
      </c>
      <c r="K25" s="2"/>
    </row>
    <row r="26" spans="1:23" s="38" customFormat="1" ht="18" customHeight="1" x14ac:dyDescent="0.35">
      <c r="A26" s="2">
        <f t="shared" si="1"/>
        <v>105</v>
      </c>
      <c r="B26" s="271" t="s">
        <v>98</v>
      </c>
      <c r="C26" s="88" t="s">
        <v>102</v>
      </c>
      <c r="D26" s="19">
        <v>1598</v>
      </c>
      <c r="E26" s="317" t="s">
        <v>3</v>
      </c>
      <c r="F26" s="4">
        <v>10</v>
      </c>
      <c r="G26" s="54" t="s">
        <v>101</v>
      </c>
      <c r="H26" s="19" t="s">
        <v>359</v>
      </c>
      <c r="I26" s="317" t="s">
        <v>3</v>
      </c>
      <c r="J26" s="4">
        <v>0</v>
      </c>
      <c r="K26" s="79"/>
    </row>
    <row r="27" spans="1:23" s="14" customFormat="1" ht="18" customHeight="1" x14ac:dyDescent="0.35">
      <c r="A27" s="2">
        <f t="shared" si="1"/>
        <v>106</v>
      </c>
      <c r="B27" s="271" t="s">
        <v>98</v>
      </c>
      <c r="C27" s="88" t="s">
        <v>96</v>
      </c>
      <c r="D27" s="19">
        <v>1580</v>
      </c>
      <c r="E27" s="317" t="s">
        <v>3</v>
      </c>
      <c r="F27" s="4">
        <v>7</v>
      </c>
      <c r="G27" s="54" t="s">
        <v>100</v>
      </c>
      <c r="H27" s="19">
        <v>1562</v>
      </c>
      <c r="I27" s="317" t="s">
        <v>3</v>
      </c>
      <c r="J27" s="4">
        <v>3</v>
      </c>
      <c r="K27" s="2"/>
      <c r="Q27" s="37"/>
    </row>
    <row r="28" spans="1:23" ht="18" customHeight="1" x14ac:dyDescent="0.35">
      <c r="A28" s="2"/>
      <c r="B28" s="2"/>
      <c r="H28" s="13"/>
      <c r="I28" s="2"/>
      <c r="J28" s="2"/>
      <c r="K28" s="2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hyperlinks>
    <hyperlink ref="K5:L5" location="FORSIDE!A1" display="Forside" xr:uid="{00000000-0004-0000-0A00-000000000000}"/>
  </hyperlinks>
  <printOptions gridLines="1"/>
  <pageMargins left="0.25" right="0.25" top="0.75" bottom="0.75" header="0.3" footer="0.3"/>
  <pageSetup paperSize="9" scale="95" orientation="portrait" r:id="rId1"/>
  <colBreaks count="1" manualBreakCount="1">
    <brk id="11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workbookViewId="0">
      <selection activeCell="K5" sqref="K5:L5"/>
    </sheetView>
  </sheetViews>
  <sheetFormatPr defaultRowHeight="18" customHeight="1" x14ac:dyDescent="0.25"/>
  <cols>
    <col min="1" max="1" width="6.81640625" style="268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70"/>
      <c r="F2" s="270"/>
      <c r="G2" s="1"/>
      <c r="H2" s="13"/>
      <c r="I2" s="270"/>
      <c r="J2" s="270"/>
      <c r="K2" s="1"/>
    </row>
    <row r="3" spans="1:20" ht="18" customHeight="1" x14ac:dyDescent="0.35">
      <c r="A3" s="270" t="s">
        <v>45</v>
      </c>
      <c r="B3" s="270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256</v>
      </c>
      <c r="B4" s="339"/>
      <c r="C4" s="339"/>
      <c r="D4" s="13"/>
      <c r="E4" s="270"/>
      <c r="F4" s="270"/>
      <c r="G4" s="273"/>
      <c r="H4" s="13"/>
      <c r="I4" s="270"/>
      <c r="J4" s="270"/>
      <c r="K4" s="1"/>
    </row>
    <row r="5" spans="1:20" ht="18" customHeight="1" x14ac:dyDescent="0.35">
      <c r="A5" s="339" t="s">
        <v>0</v>
      </c>
      <c r="B5" s="339"/>
      <c r="C5" s="339"/>
      <c r="D5" s="339" t="s">
        <v>332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70"/>
      <c r="B6" s="78" t="s">
        <v>63</v>
      </c>
      <c r="C6" s="20" t="s">
        <v>259</v>
      </c>
      <c r="D6" s="13"/>
      <c r="E6" s="270"/>
      <c r="F6" s="270"/>
      <c r="G6" s="1"/>
      <c r="H6" s="13"/>
      <c r="I6" s="270"/>
      <c r="J6" s="270"/>
      <c r="K6" s="1"/>
    </row>
    <row r="7" spans="1:20" ht="18" customHeight="1" x14ac:dyDescent="0.35">
      <c r="A7" s="270"/>
      <c r="B7" s="77" t="s">
        <v>351</v>
      </c>
      <c r="C7" s="42"/>
      <c r="D7" s="13" t="s">
        <v>1</v>
      </c>
      <c r="E7" s="270"/>
      <c r="F7" s="270" t="s">
        <v>2</v>
      </c>
      <c r="G7" s="1"/>
      <c r="H7" s="13" t="s">
        <v>1</v>
      </c>
      <c r="I7" s="270"/>
      <c r="J7" s="270" t="s">
        <v>2</v>
      </c>
      <c r="K7" s="270"/>
    </row>
    <row r="8" spans="1:20" ht="18" customHeight="1" x14ac:dyDescent="0.35">
      <c r="A8" s="270"/>
      <c r="B8" s="270"/>
      <c r="C8" s="42"/>
      <c r="D8" s="13"/>
      <c r="E8" s="270"/>
      <c r="F8" s="270"/>
      <c r="G8" s="1"/>
      <c r="H8" s="13"/>
      <c r="I8" s="270"/>
      <c r="J8" s="270"/>
      <c r="K8" s="270"/>
    </row>
    <row r="9" spans="1:20" ht="18" customHeight="1" x14ac:dyDescent="0.35">
      <c r="A9" s="270">
        <v>2</v>
      </c>
      <c r="B9" s="271" t="s">
        <v>245</v>
      </c>
      <c r="C9" s="272" t="s">
        <v>75</v>
      </c>
      <c r="D9" s="19">
        <v>1733</v>
      </c>
      <c r="E9" s="270"/>
      <c r="F9" s="4" t="s">
        <v>350</v>
      </c>
      <c r="G9" s="54" t="s">
        <v>97</v>
      </c>
      <c r="H9" s="4">
        <v>1465</v>
      </c>
      <c r="I9" s="270"/>
      <c r="J9" s="4"/>
      <c r="K9" s="270"/>
    </row>
    <row r="10" spans="1:20" s="14" customFormat="1" ht="18" customHeight="1" x14ac:dyDescent="0.35">
      <c r="A10" s="270">
        <f>A9+1</f>
        <v>3</v>
      </c>
      <c r="B10" s="271" t="s">
        <v>245</v>
      </c>
      <c r="C10" s="272" t="s">
        <v>73</v>
      </c>
      <c r="D10" s="19">
        <v>1724</v>
      </c>
      <c r="E10" s="270"/>
      <c r="F10" s="4" t="s">
        <v>350</v>
      </c>
      <c r="G10" s="54" t="s">
        <v>88</v>
      </c>
      <c r="H10" s="4">
        <v>1670</v>
      </c>
      <c r="I10" s="270"/>
      <c r="J10" s="4"/>
      <c r="K10" s="1"/>
    </row>
    <row r="11" spans="1:20" s="43" customFormat="1" ht="18" customHeight="1" x14ac:dyDescent="0.35">
      <c r="A11" s="270">
        <f t="shared" ref="A11:A16" si="0">A10+1</f>
        <v>4</v>
      </c>
      <c r="B11" s="271" t="s">
        <v>245</v>
      </c>
      <c r="C11" s="272" t="s">
        <v>85</v>
      </c>
      <c r="D11" s="19">
        <v>1462</v>
      </c>
      <c r="E11" s="270"/>
      <c r="F11" s="4"/>
      <c r="G11" s="54" t="s">
        <v>90</v>
      </c>
      <c r="H11" s="4">
        <v>1540</v>
      </c>
      <c r="I11" s="270"/>
      <c r="J11" s="4" t="s">
        <v>350</v>
      </c>
      <c r="K11" s="42"/>
    </row>
    <row r="12" spans="1:20" ht="18" customHeight="1" x14ac:dyDescent="0.35">
      <c r="A12" s="270">
        <f t="shared" si="0"/>
        <v>5</v>
      </c>
      <c r="B12" s="271" t="s">
        <v>245</v>
      </c>
      <c r="C12" s="272" t="s">
        <v>95</v>
      </c>
      <c r="D12" s="19">
        <v>1433</v>
      </c>
      <c r="E12" s="270"/>
      <c r="F12" s="4"/>
      <c r="G12" s="54" t="s">
        <v>105</v>
      </c>
      <c r="H12" s="4">
        <v>1521</v>
      </c>
      <c r="I12" s="270"/>
      <c r="J12" s="4" t="s">
        <v>350</v>
      </c>
      <c r="K12" s="1"/>
    </row>
    <row r="13" spans="1:20" ht="18" customHeight="1" x14ac:dyDescent="0.35">
      <c r="A13" s="270">
        <f t="shared" si="0"/>
        <v>6</v>
      </c>
      <c r="B13" s="271" t="s">
        <v>245</v>
      </c>
      <c r="C13" s="272" t="s">
        <v>111</v>
      </c>
      <c r="D13" s="19">
        <v>1018</v>
      </c>
      <c r="E13" s="270"/>
      <c r="F13" s="4" t="s">
        <v>350</v>
      </c>
      <c r="G13" s="54" t="s">
        <v>74</v>
      </c>
      <c r="H13" s="320" t="s">
        <v>363</v>
      </c>
      <c r="I13" s="270"/>
      <c r="J13" s="4"/>
      <c r="K13" s="1"/>
    </row>
    <row r="14" spans="1:20" ht="18" customHeight="1" x14ac:dyDescent="0.35">
      <c r="A14" s="270">
        <f t="shared" si="0"/>
        <v>7</v>
      </c>
      <c r="B14" s="271" t="s">
        <v>245</v>
      </c>
      <c r="C14" s="272" t="s">
        <v>84</v>
      </c>
      <c r="D14" s="19">
        <v>1659</v>
      </c>
      <c r="E14" s="270"/>
      <c r="F14" s="4" t="s">
        <v>350</v>
      </c>
      <c r="G14" s="54" t="s">
        <v>10</v>
      </c>
      <c r="H14" s="4">
        <v>1525</v>
      </c>
      <c r="I14" s="270"/>
      <c r="J14" s="4"/>
      <c r="K14" s="1"/>
    </row>
    <row r="15" spans="1:20" s="14" customFormat="1" ht="18" customHeight="1" x14ac:dyDescent="0.35">
      <c r="A15" s="270">
        <f t="shared" si="0"/>
        <v>8</v>
      </c>
      <c r="B15" s="271" t="s">
        <v>245</v>
      </c>
      <c r="C15" s="272" t="s">
        <v>49</v>
      </c>
      <c r="D15" s="19" t="s">
        <v>349</v>
      </c>
      <c r="E15" s="270"/>
      <c r="F15" s="4"/>
      <c r="G15" s="54" t="s">
        <v>118</v>
      </c>
      <c r="H15" s="4">
        <v>1034</v>
      </c>
      <c r="I15" s="270"/>
      <c r="J15" s="4" t="s">
        <v>350</v>
      </c>
      <c r="K15" s="1"/>
    </row>
    <row r="16" spans="1:20" ht="18" customHeight="1" x14ac:dyDescent="0.35">
      <c r="A16" s="270">
        <f t="shared" si="0"/>
        <v>9</v>
      </c>
      <c r="B16" s="271" t="s">
        <v>245</v>
      </c>
      <c r="C16" s="272" t="s">
        <v>109</v>
      </c>
      <c r="D16" s="279">
        <v>1461</v>
      </c>
      <c r="E16" s="270"/>
      <c r="F16" s="44"/>
      <c r="G16" s="54" t="s">
        <v>198</v>
      </c>
      <c r="H16" s="4">
        <v>1465</v>
      </c>
      <c r="I16" s="270"/>
      <c r="J16" s="4" t="s">
        <v>350</v>
      </c>
      <c r="K16" s="1"/>
    </row>
    <row r="17" spans="1:23" ht="18" customHeight="1" x14ac:dyDescent="0.35">
      <c r="A17" s="270">
        <f>'05. Nov.'!A27+1</f>
        <v>107</v>
      </c>
      <c r="B17" s="271" t="s">
        <v>80</v>
      </c>
      <c r="C17" s="272" t="s">
        <v>78</v>
      </c>
      <c r="D17" s="19">
        <v>1661</v>
      </c>
      <c r="E17" s="318" t="s">
        <v>3</v>
      </c>
      <c r="F17" s="4">
        <v>4</v>
      </c>
      <c r="G17" s="54" t="s">
        <v>83</v>
      </c>
      <c r="H17" s="19">
        <v>1689</v>
      </c>
      <c r="I17" s="318" t="s">
        <v>3</v>
      </c>
      <c r="J17" s="4">
        <v>6</v>
      </c>
      <c r="K17" s="1"/>
      <c r="S17" s="271"/>
      <c r="T17" s="272"/>
      <c r="U17" s="49"/>
      <c r="V17" s="271"/>
      <c r="W17" s="271"/>
    </row>
    <row r="18" spans="1:23" ht="18" customHeight="1" x14ac:dyDescent="0.35">
      <c r="A18" s="78">
        <v>66</v>
      </c>
      <c r="B18" s="74" t="s">
        <v>234</v>
      </c>
      <c r="C18" s="240" t="s">
        <v>34</v>
      </c>
      <c r="D18" s="307">
        <v>1871</v>
      </c>
      <c r="E18" s="78" t="s">
        <v>3</v>
      </c>
      <c r="F18" s="308">
        <v>4</v>
      </c>
      <c r="G18" s="309" t="s">
        <v>110</v>
      </c>
      <c r="H18" s="308">
        <v>2042</v>
      </c>
      <c r="I18" s="78" t="s">
        <v>3</v>
      </c>
      <c r="J18" s="308">
        <v>6</v>
      </c>
      <c r="K18" s="1"/>
      <c r="S18" s="271"/>
      <c r="T18" s="272"/>
      <c r="U18" s="49"/>
      <c r="V18" s="271"/>
      <c r="W18" s="271"/>
    </row>
    <row r="19" spans="1:23" ht="18" customHeight="1" x14ac:dyDescent="0.35">
      <c r="A19" s="270" t="s">
        <v>3</v>
      </c>
      <c r="B19" s="77"/>
      <c r="C19" s="56"/>
      <c r="D19" s="19"/>
      <c r="E19" s="270"/>
      <c r="F19" s="4"/>
      <c r="G19" s="67"/>
      <c r="H19" s="19"/>
      <c r="I19" s="270"/>
      <c r="J19" s="4"/>
      <c r="K19" s="270"/>
      <c r="S19" s="271"/>
      <c r="T19" s="272"/>
      <c r="U19" s="49"/>
      <c r="V19" s="271"/>
      <c r="W19" s="271"/>
    </row>
    <row r="20" spans="1:23" s="14" customFormat="1" ht="18" customHeight="1" x14ac:dyDescent="0.35">
      <c r="G20" s="271"/>
      <c r="H20" s="272"/>
      <c r="I20" s="49"/>
      <c r="J20" s="271"/>
      <c r="K20" s="271"/>
    </row>
    <row r="21" spans="1:23" s="14" customFormat="1" ht="18" customHeight="1" x14ac:dyDescent="0.35">
      <c r="A21" s="310" t="s">
        <v>344</v>
      </c>
      <c r="G21" s="271"/>
      <c r="H21" s="272"/>
      <c r="I21" s="49"/>
      <c r="J21" s="271"/>
      <c r="K21" s="271"/>
    </row>
    <row r="22" spans="1:23" ht="18" customHeight="1" x14ac:dyDescent="0.35">
      <c r="A22"/>
      <c r="B22"/>
      <c r="G22" s="271"/>
      <c r="H22" s="272"/>
      <c r="I22" s="49"/>
      <c r="J22" s="271"/>
      <c r="K22" s="271"/>
    </row>
    <row r="23" spans="1:23" ht="18" customHeight="1" x14ac:dyDescent="0.35">
      <c r="A23"/>
      <c r="B23"/>
      <c r="G23" s="271"/>
      <c r="H23" s="272"/>
      <c r="I23" s="49"/>
      <c r="J23" s="271"/>
      <c r="K23" s="271"/>
    </row>
    <row r="24" spans="1:23" s="14" customFormat="1" ht="18" customHeight="1" x14ac:dyDescent="0.35">
      <c r="G24" s="271"/>
      <c r="H24" s="272"/>
      <c r="I24" s="49"/>
      <c r="J24" s="271"/>
      <c r="K24" s="271"/>
    </row>
    <row r="25" spans="1:23" s="14" customFormat="1" ht="18" customHeight="1" x14ac:dyDescent="0.25"/>
    <row r="26" spans="1:23" s="38" customFormat="1" ht="18" customHeight="1" x14ac:dyDescent="0.25"/>
    <row r="27" spans="1:23" s="14" customFormat="1" ht="18" customHeight="1" x14ac:dyDescent="0.25">
      <c r="E27" s="268"/>
    </row>
    <row r="28" spans="1:23" ht="18" customHeight="1" x14ac:dyDescent="0.35">
      <c r="A28" s="270"/>
      <c r="B28" s="270"/>
      <c r="K28" s="270"/>
    </row>
  </sheetData>
  <mergeCells count="8">
    <mergeCell ref="K5:L5"/>
    <mergeCell ref="A1:C1"/>
    <mergeCell ref="D1:J1"/>
    <mergeCell ref="A2:C2"/>
    <mergeCell ref="D3:J3"/>
    <mergeCell ref="A4:C4"/>
    <mergeCell ref="A5:C5"/>
    <mergeCell ref="D5:J5"/>
  </mergeCells>
  <hyperlinks>
    <hyperlink ref="K5:L5" location="FORSIDE!A1" display="Forside" xr:uid="{00000000-0004-0000-0B00-000000000000}"/>
  </hyperlinks>
  <printOptions gridLines="1"/>
  <pageMargins left="0.25" right="0.25" top="0.75" bottom="0.75" header="0.3" footer="0.3"/>
  <pageSetup paperSize="9" scale="95" orientation="portrait" r:id="rId1"/>
  <colBreaks count="1" manualBreakCount="1">
    <brk id="11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048574"/>
  <sheetViews>
    <sheetView topLeftCell="A4" workbookViewId="0">
      <selection activeCell="D15" sqref="D1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257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333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258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77" t="s">
        <v>358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'12. Nov. P'!A17+1</f>
        <v>108</v>
      </c>
      <c r="B9" s="2" t="s">
        <v>231</v>
      </c>
      <c r="C9" s="46" t="s">
        <v>95</v>
      </c>
      <c r="D9" s="19">
        <v>2085</v>
      </c>
      <c r="E9" s="321" t="s">
        <v>3</v>
      </c>
      <c r="F9" s="4">
        <v>2</v>
      </c>
      <c r="G9" s="54" t="s">
        <v>73</v>
      </c>
      <c r="H9" s="4">
        <v>2223</v>
      </c>
      <c r="I9" s="321" t="s">
        <v>3</v>
      </c>
      <c r="J9" s="4">
        <v>8</v>
      </c>
      <c r="K9" s="2"/>
    </row>
    <row r="10" spans="1:20" s="14" customFormat="1" ht="18" customHeight="1" x14ac:dyDescent="0.35">
      <c r="A10" s="2">
        <f>A9+1</f>
        <v>109</v>
      </c>
      <c r="B10" s="270" t="s">
        <v>231</v>
      </c>
      <c r="C10" s="54" t="s">
        <v>89</v>
      </c>
      <c r="D10" s="19">
        <v>2036</v>
      </c>
      <c r="E10" s="321" t="s">
        <v>3</v>
      </c>
      <c r="F10" s="4">
        <v>0</v>
      </c>
      <c r="G10" s="54" t="s">
        <v>90</v>
      </c>
      <c r="H10" s="4">
        <v>2133</v>
      </c>
      <c r="I10" s="321" t="s">
        <v>3</v>
      </c>
      <c r="J10" s="4">
        <v>10</v>
      </c>
      <c r="K10" s="1"/>
    </row>
    <row r="11" spans="1:20" s="43" customFormat="1" ht="18" customHeight="1" x14ac:dyDescent="0.35">
      <c r="A11" s="2">
        <f t="shared" ref="A11:A16" si="0">A10+1</f>
        <v>110</v>
      </c>
      <c r="B11" s="270" t="s">
        <v>231</v>
      </c>
      <c r="C11" s="46" t="s">
        <v>91</v>
      </c>
      <c r="D11" s="19">
        <v>2200</v>
      </c>
      <c r="E11" s="321" t="s">
        <v>3</v>
      </c>
      <c r="F11" s="4">
        <v>10</v>
      </c>
      <c r="G11" s="54" t="s">
        <v>12</v>
      </c>
      <c r="H11" s="4">
        <v>1911</v>
      </c>
      <c r="I11" s="321" t="s">
        <v>3</v>
      </c>
      <c r="J11" s="4">
        <v>0</v>
      </c>
      <c r="K11" s="42"/>
    </row>
    <row r="12" spans="1:20" ht="18" customHeight="1" x14ac:dyDescent="0.35">
      <c r="A12" s="2">
        <f t="shared" si="0"/>
        <v>111</v>
      </c>
      <c r="B12" s="270" t="s">
        <v>233</v>
      </c>
      <c r="C12" s="46" t="s">
        <v>22</v>
      </c>
      <c r="D12" s="19">
        <v>1856</v>
      </c>
      <c r="E12" s="321" t="s">
        <v>3</v>
      </c>
      <c r="F12" s="4">
        <v>4</v>
      </c>
      <c r="G12" s="54" t="s">
        <v>108</v>
      </c>
      <c r="H12" s="4">
        <v>1867</v>
      </c>
      <c r="I12" s="321" t="s">
        <v>3</v>
      </c>
      <c r="J12" s="4">
        <v>6</v>
      </c>
      <c r="K12" s="1"/>
    </row>
    <row r="13" spans="1:20" ht="18" customHeight="1" x14ac:dyDescent="0.35">
      <c r="A13" s="2">
        <f t="shared" si="0"/>
        <v>112</v>
      </c>
      <c r="B13" s="270" t="s">
        <v>234</v>
      </c>
      <c r="C13" s="46" t="s">
        <v>110</v>
      </c>
      <c r="D13" s="19">
        <v>1870</v>
      </c>
      <c r="E13" s="321" t="s">
        <v>3</v>
      </c>
      <c r="F13" s="4">
        <v>8</v>
      </c>
      <c r="G13" s="54" t="s">
        <v>57</v>
      </c>
      <c r="H13" s="4">
        <v>1825</v>
      </c>
      <c r="I13" s="321" t="s">
        <v>3</v>
      </c>
      <c r="J13" s="4">
        <v>2</v>
      </c>
      <c r="K13" s="1"/>
    </row>
    <row r="14" spans="1:20" ht="18" customHeight="1" x14ac:dyDescent="0.35">
      <c r="A14" s="270">
        <f t="shared" si="0"/>
        <v>113</v>
      </c>
      <c r="B14" s="2" t="s">
        <v>98</v>
      </c>
      <c r="C14" s="46" t="s">
        <v>11</v>
      </c>
      <c r="D14" s="323" t="s">
        <v>371</v>
      </c>
      <c r="E14" s="321" t="s">
        <v>3</v>
      </c>
      <c r="F14" s="4">
        <v>0</v>
      </c>
      <c r="G14" s="54" t="s">
        <v>101</v>
      </c>
      <c r="H14" s="4" t="s">
        <v>365</v>
      </c>
      <c r="I14" s="2"/>
      <c r="J14" s="4"/>
      <c r="K14" s="1"/>
    </row>
    <row r="15" spans="1:20" s="14" customFormat="1" ht="18" customHeight="1" x14ac:dyDescent="0.35">
      <c r="A15" s="270">
        <f t="shared" si="0"/>
        <v>114</v>
      </c>
      <c r="B15" s="270" t="s">
        <v>98</v>
      </c>
      <c r="C15" s="46" t="s">
        <v>260</v>
      </c>
      <c r="D15" s="19">
        <v>1734</v>
      </c>
      <c r="E15" s="321" t="s">
        <v>3</v>
      </c>
      <c r="F15" s="4">
        <v>10</v>
      </c>
      <c r="G15" s="54" t="s">
        <v>100</v>
      </c>
      <c r="H15" s="4">
        <v>1415</v>
      </c>
      <c r="I15" s="321" t="s">
        <v>3</v>
      </c>
      <c r="J15" s="4">
        <v>0</v>
      </c>
      <c r="K15" s="1"/>
    </row>
    <row r="16" spans="1:20" ht="18" customHeight="1" x14ac:dyDescent="0.35">
      <c r="A16" s="270">
        <f t="shared" si="0"/>
        <v>115</v>
      </c>
      <c r="B16" s="270" t="s">
        <v>98</v>
      </c>
      <c r="C16" s="46" t="s">
        <v>102</v>
      </c>
      <c r="D16" s="19">
        <v>1808</v>
      </c>
      <c r="E16" s="321" t="s">
        <v>3</v>
      </c>
      <c r="F16" s="4">
        <v>10</v>
      </c>
      <c r="G16" s="54" t="s">
        <v>96</v>
      </c>
      <c r="H16" s="4">
        <v>1468</v>
      </c>
      <c r="I16" s="321" t="s">
        <v>3</v>
      </c>
      <c r="J16" s="4">
        <v>0</v>
      </c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77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70">
        <f>A16+1</f>
        <v>116</v>
      </c>
      <c r="B20" s="271" t="s">
        <v>207</v>
      </c>
      <c r="C20" s="272" t="s">
        <v>49</v>
      </c>
      <c r="D20" s="19">
        <v>2190</v>
      </c>
      <c r="E20" s="321" t="s">
        <v>3</v>
      </c>
      <c r="F20" s="4">
        <v>2</v>
      </c>
      <c r="G20" s="54" t="s">
        <v>75</v>
      </c>
      <c r="H20" s="19">
        <v>2381</v>
      </c>
      <c r="I20" s="321" t="s">
        <v>3</v>
      </c>
      <c r="J20" s="4">
        <v>8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70">
        <f t="shared" ref="A21:A26" si="1">A20+1</f>
        <v>117</v>
      </c>
      <c r="B21" s="271" t="s">
        <v>207</v>
      </c>
      <c r="C21" s="272" t="s">
        <v>48</v>
      </c>
      <c r="D21" s="19">
        <v>2240</v>
      </c>
      <c r="E21" s="321" t="s">
        <v>3</v>
      </c>
      <c r="F21" s="4">
        <v>2</v>
      </c>
      <c r="G21" s="54" t="s">
        <v>74</v>
      </c>
      <c r="H21" s="19">
        <v>2599</v>
      </c>
      <c r="I21" s="321" t="s">
        <v>3</v>
      </c>
      <c r="J21" s="4">
        <v>8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70">
        <f t="shared" si="1"/>
        <v>118</v>
      </c>
      <c r="B22" s="271" t="s">
        <v>207</v>
      </c>
      <c r="C22" s="272" t="s">
        <v>208</v>
      </c>
      <c r="D22" s="19">
        <v>1900</v>
      </c>
      <c r="E22" s="321" t="s">
        <v>3</v>
      </c>
      <c r="F22" s="4">
        <v>2</v>
      </c>
      <c r="G22" s="67" t="s">
        <v>10</v>
      </c>
      <c r="H22" s="19">
        <v>2268</v>
      </c>
      <c r="I22" s="321" t="s">
        <v>3</v>
      </c>
      <c r="J22" s="4">
        <v>8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70">
        <f t="shared" si="1"/>
        <v>119</v>
      </c>
      <c r="B23" s="271" t="s">
        <v>232</v>
      </c>
      <c r="C23" s="272" t="s">
        <v>104</v>
      </c>
      <c r="D23" s="19">
        <v>2062</v>
      </c>
      <c r="E23" s="321" t="s">
        <v>3</v>
      </c>
      <c r="F23" s="4">
        <v>5</v>
      </c>
      <c r="G23" s="54" t="s">
        <v>85</v>
      </c>
      <c r="H23" s="19">
        <v>2062</v>
      </c>
      <c r="I23" s="321" t="s">
        <v>3</v>
      </c>
      <c r="J23" s="4">
        <v>5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70">
        <f t="shared" si="1"/>
        <v>120</v>
      </c>
      <c r="B24" s="271" t="s">
        <v>232</v>
      </c>
      <c r="C24" s="272" t="s">
        <v>105</v>
      </c>
      <c r="D24" s="19">
        <v>1959</v>
      </c>
      <c r="E24" s="321" t="s">
        <v>3</v>
      </c>
      <c r="F24" s="4">
        <v>0</v>
      </c>
      <c r="G24" s="54" t="s">
        <v>58</v>
      </c>
      <c r="H24" s="19">
        <v>2248</v>
      </c>
      <c r="I24" s="321" t="s">
        <v>3</v>
      </c>
      <c r="J24" s="4">
        <v>10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70">
        <f t="shared" si="1"/>
        <v>121</v>
      </c>
      <c r="B25" s="271" t="s">
        <v>232</v>
      </c>
      <c r="C25" s="269" t="s">
        <v>111</v>
      </c>
      <c r="D25" s="19">
        <v>2105</v>
      </c>
      <c r="E25" s="321" t="s">
        <v>3</v>
      </c>
      <c r="F25" s="4">
        <v>6</v>
      </c>
      <c r="G25" s="54" t="s">
        <v>109</v>
      </c>
      <c r="H25" s="19">
        <v>2081</v>
      </c>
      <c r="I25" s="321" t="s">
        <v>3</v>
      </c>
      <c r="J25" s="4">
        <v>4</v>
      </c>
      <c r="K25" s="2"/>
    </row>
    <row r="26" spans="1:23" s="38" customFormat="1" ht="18" customHeight="1" x14ac:dyDescent="0.35">
      <c r="A26" s="283">
        <f t="shared" si="1"/>
        <v>122</v>
      </c>
      <c r="B26" s="271" t="s">
        <v>209</v>
      </c>
      <c r="C26" s="272" t="s">
        <v>86</v>
      </c>
      <c r="D26" s="228">
        <v>2313</v>
      </c>
      <c r="E26" s="322" t="s">
        <v>3</v>
      </c>
      <c r="F26" s="229">
        <v>4</v>
      </c>
      <c r="G26" s="54" t="s">
        <v>106</v>
      </c>
      <c r="H26" s="4">
        <v>2342</v>
      </c>
      <c r="I26" s="321" t="s">
        <v>3</v>
      </c>
      <c r="J26" s="4">
        <v>6</v>
      </c>
      <c r="K26" s="79"/>
    </row>
    <row r="27" spans="1:23" s="14" customFormat="1" ht="18" customHeight="1" x14ac:dyDescent="0.35">
      <c r="A27" s="270" t="s">
        <v>3</v>
      </c>
      <c r="B27" s="271"/>
      <c r="C27" s="272"/>
      <c r="D27" s="19"/>
      <c r="E27" s="270"/>
      <c r="F27" s="4"/>
      <c r="G27" s="54"/>
      <c r="H27" s="19"/>
      <c r="I27" s="270"/>
      <c r="J27" s="4"/>
      <c r="K27" s="2"/>
      <c r="Q27" s="37"/>
    </row>
    <row r="28" spans="1:23" ht="18" customHeight="1" x14ac:dyDescent="0.35">
      <c r="A28" s="270"/>
      <c r="B28" s="270"/>
      <c r="C28" s="14"/>
      <c r="D28" s="14"/>
      <c r="E28" s="14"/>
      <c r="F28" s="14"/>
      <c r="G28" s="14"/>
      <c r="H28" s="13"/>
      <c r="I28" s="270"/>
      <c r="J28" s="270"/>
      <c r="K28" s="2"/>
    </row>
    <row r="29" spans="1:23" ht="18" customHeight="1" x14ac:dyDescent="0.35">
      <c r="A29" s="2"/>
      <c r="B29" s="269"/>
      <c r="C29" s="54"/>
      <c r="D29" s="13"/>
      <c r="E29" s="270"/>
      <c r="F29" s="270"/>
      <c r="G29" s="272"/>
      <c r="H29" s="13"/>
      <c r="I29" s="270"/>
      <c r="J29" s="270"/>
      <c r="K29" s="2"/>
    </row>
    <row r="30" spans="1:23" ht="18" customHeight="1" x14ac:dyDescent="0.35">
      <c r="A30" s="45"/>
      <c r="B30" s="272"/>
      <c r="C30" s="54"/>
      <c r="D30" s="49"/>
      <c r="E30" s="271"/>
      <c r="F30" s="271"/>
      <c r="G30" s="272"/>
      <c r="H30" s="49"/>
      <c r="I30" s="271"/>
      <c r="J30" s="271"/>
      <c r="K30" s="45"/>
    </row>
    <row r="31" spans="1:23" ht="18" customHeight="1" x14ac:dyDescent="0.35">
      <c r="A31" s="45"/>
      <c r="B31" s="271"/>
      <c r="C31" s="54"/>
      <c r="D31" s="49"/>
      <c r="E31" s="271"/>
      <c r="F31" s="271"/>
      <c r="G31" s="272"/>
      <c r="H31" s="49"/>
      <c r="I31" s="271"/>
      <c r="J31" s="271"/>
      <c r="K31" s="45"/>
    </row>
    <row r="32" spans="1:23" ht="18" customHeight="1" x14ac:dyDescent="0.35">
      <c r="A32" s="45"/>
      <c r="B32" s="271"/>
      <c r="C32" s="272"/>
      <c r="D32" s="49"/>
      <c r="E32" s="271"/>
      <c r="F32" s="271"/>
      <c r="G32" s="54"/>
      <c r="H32" s="49"/>
      <c r="I32" s="271"/>
      <c r="J32" s="271"/>
      <c r="K32" s="54"/>
    </row>
    <row r="33" spans="1:11" ht="18" customHeight="1" x14ac:dyDescent="0.35">
      <c r="A33" s="45"/>
      <c r="B33" s="271"/>
      <c r="C33" s="272"/>
      <c r="D33" s="49"/>
      <c r="E33" s="271"/>
      <c r="F33" s="271"/>
      <c r="G33" s="54"/>
      <c r="H33" s="49"/>
      <c r="I33" s="271"/>
      <c r="J33" s="271"/>
      <c r="K33" s="54"/>
    </row>
    <row r="34" spans="1:11" ht="18" customHeight="1" x14ac:dyDescent="0.35">
      <c r="A34" s="45"/>
      <c r="B34" s="271"/>
      <c r="C34" s="54"/>
      <c r="D34" s="49"/>
      <c r="E34" s="271"/>
      <c r="F34" s="271"/>
      <c r="G34" s="67"/>
      <c r="H34" s="49"/>
      <c r="I34" s="271"/>
      <c r="J34" s="271"/>
      <c r="K34" s="54"/>
    </row>
    <row r="35" spans="1:11" ht="18" customHeight="1" x14ac:dyDescent="0.35">
      <c r="A35" s="45"/>
      <c r="B35" s="271"/>
      <c r="C35" s="54"/>
      <c r="D35" s="49"/>
      <c r="E35" s="271"/>
      <c r="F35" s="271"/>
      <c r="G35" s="54"/>
      <c r="H35" s="49"/>
      <c r="I35" s="271"/>
      <c r="J35" s="271"/>
      <c r="K35" s="54"/>
    </row>
    <row r="36" spans="1:11" ht="18" customHeight="1" x14ac:dyDescent="0.35">
      <c r="A36" s="45"/>
      <c r="B36" s="45"/>
      <c r="C36" s="54"/>
      <c r="D36" s="49"/>
      <c r="E36" s="45"/>
      <c r="F36" s="45"/>
      <c r="G36" s="54"/>
      <c r="H36" s="49"/>
      <c r="I36" s="45"/>
      <c r="J36" s="45"/>
      <c r="K36" s="54"/>
    </row>
    <row r="37" spans="1:11" ht="18" customHeight="1" x14ac:dyDescent="0.35">
      <c r="A37" s="45"/>
      <c r="B37" s="45"/>
      <c r="C37" s="54"/>
      <c r="D37" s="49"/>
      <c r="E37" s="45"/>
      <c r="F37" s="45"/>
      <c r="G37" s="54"/>
      <c r="H37" s="49"/>
      <c r="I37" s="45"/>
      <c r="J37" s="45"/>
      <c r="K37" s="54"/>
    </row>
    <row r="38" spans="1:11" ht="18" customHeight="1" x14ac:dyDescent="0.35">
      <c r="A38" s="45"/>
      <c r="B38" s="45"/>
      <c r="C38" s="54"/>
      <c r="D38" s="82"/>
      <c r="E38" s="45"/>
      <c r="F38" s="82"/>
      <c r="G38" s="82"/>
      <c r="H38" s="75"/>
      <c r="I38" s="45"/>
      <c r="J38" s="74"/>
      <c r="K38" s="54"/>
    </row>
    <row r="39" spans="1:11" ht="18" customHeight="1" x14ac:dyDescent="0.35">
      <c r="A39" s="45"/>
      <c r="B39" s="83"/>
      <c r="C39" s="68"/>
      <c r="D39" s="49"/>
      <c r="E39" s="45"/>
      <c r="F39" s="45"/>
      <c r="G39" s="54"/>
      <c r="H39" s="49"/>
      <c r="I39" s="45"/>
      <c r="J39" s="45"/>
      <c r="K39" s="68"/>
    </row>
    <row r="40" spans="1:11" ht="18" customHeight="1" x14ac:dyDescent="0.25">
      <c r="A40" s="84"/>
      <c r="B40" s="83"/>
      <c r="C40" s="68"/>
      <c r="D40" s="68"/>
      <c r="E40" s="68"/>
      <c r="F40" s="68"/>
      <c r="G40" s="68"/>
      <c r="H40" s="68"/>
      <c r="I40" s="68"/>
      <c r="J40" s="68"/>
      <c r="K40" s="68"/>
    </row>
    <row r="1048574" spans="2:2" ht="18" customHeight="1" x14ac:dyDescent="0.35">
      <c r="B1048574" s="89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15" type="noConversion"/>
  <hyperlinks>
    <hyperlink ref="K5:L5" location="FORSIDE!A1" display="Forside" xr:uid="{00000000-0004-0000-0C00-000000000000}"/>
  </hyperlinks>
  <printOptions gridLines="1"/>
  <pageMargins left="0.25" right="0.25" top="0.75" bottom="0.75" header="0.3" footer="0.3"/>
  <pageSetup paperSize="9" scale="95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20"/>
  <dimension ref="A1:W45"/>
  <sheetViews>
    <sheetView tabSelected="1" workbookViewId="0">
      <selection activeCell="L16" sqref="L16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261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328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227" t="s">
        <v>200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70">
        <f>'19 Nov. '!A26+1</f>
        <v>123</v>
      </c>
      <c r="B9" s="271" t="s">
        <v>207</v>
      </c>
      <c r="C9" s="272" t="s">
        <v>75</v>
      </c>
      <c r="D9" s="19">
        <v>2531</v>
      </c>
      <c r="E9" s="321" t="s">
        <v>3</v>
      </c>
      <c r="F9" s="4">
        <v>10</v>
      </c>
      <c r="G9" s="54" t="s">
        <v>74</v>
      </c>
      <c r="H9" s="4">
        <v>2319</v>
      </c>
      <c r="I9" s="321" t="s">
        <v>3</v>
      </c>
      <c r="J9" s="4">
        <v>0</v>
      </c>
      <c r="K9" s="2"/>
    </row>
    <row r="10" spans="1:20" s="14" customFormat="1" ht="18" customHeight="1" x14ac:dyDescent="0.35">
      <c r="A10" s="77">
        <f>A9+1</f>
        <v>124</v>
      </c>
      <c r="B10" s="53" t="s">
        <v>207</v>
      </c>
      <c r="C10" s="57" t="s">
        <v>49</v>
      </c>
      <c r="D10" s="305"/>
      <c r="E10" s="77"/>
      <c r="F10" s="306"/>
      <c r="G10" s="56" t="s">
        <v>10</v>
      </c>
      <c r="H10" s="306"/>
      <c r="I10" s="77"/>
      <c r="J10" s="306"/>
      <c r="K10" s="1"/>
    </row>
    <row r="11" spans="1:20" s="43" customFormat="1" ht="18" customHeight="1" x14ac:dyDescent="0.35">
      <c r="A11" s="270">
        <f t="shared" ref="A11:A16" si="0">A10+1</f>
        <v>125</v>
      </c>
      <c r="B11" s="271" t="s">
        <v>207</v>
      </c>
      <c r="C11" s="280" t="s">
        <v>48</v>
      </c>
      <c r="D11" s="19">
        <v>2192</v>
      </c>
      <c r="E11" s="321" t="s">
        <v>3</v>
      </c>
      <c r="F11" s="4">
        <v>10</v>
      </c>
      <c r="G11" s="54" t="s">
        <v>208</v>
      </c>
      <c r="H11" s="4">
        <v>1955</v>
      </c>
      <c r="I11" s="321" t="s">
        <v>3</v>
      </c>
      <c r="J11" s="4">
        <v>0</v>
      </c>
      <c r="K11" s="42"/>
    </row>
    <row r="12" spans="1:20" ht="18" customHeight="1" x14ac:dyDescent="0.35">
      <c r="A12" s="270">
        <f t="shared" si="0"/>
        <v>126</v>
      </c>
      <c r="B12" s="271" t="s">
        <v>234</v>
      </c>
      <c r="C12" s="272" t="s">
        <v>34</v>
      </c>
      <c r="D12" s="19">
        <v>2133</v>
      </c>
      <c r="E12" s="321" t="s">
        <v>3</v>
      </c>
      <c r="F12" s="4">
        <v>10</v>
      </c>
      <c r="G12" s="54" t="s">
        <v>115</v>
      </c>
      <c r="H12" s="4">
        <v>1714</v>
      </c>
      <c r="I12" s="321" t="s">
        <v>3</v>
      </c>
      <c r="J12" s="4">
        <v>0</v>
      </c>
      <c r="K12" s="1"/>
    </row>
    <row r="13" spans="1:20" ht="18" customHeight="1" x14ac:dyDescent="0.35">
      <c r="A13" s="270">
        <f t="shared" si="0"/>
        <v>127</v>
      </c>
      <c r="B13" s="271" t="s">
        <v>234</v>
      </c>
      <c r="C13" s="272" t="s">
        <v>113</v>
      </c>
      <c r="D13" s="19">
        <v>1877</v>
      </c>
      <c r="E13" s="321" t="s">
        <v>3</v>
      </c>
      <c r="F13" s="4">
        <v>2</v>
      </c>
      <c r="G13" s="54" t="s">
        <v>99</v>
      </c>
      <c r="H13" s="4">
        <v>1986</v>
      </c>
      <c r="I13" s="321" t="s">
        <v>3</v>
      </c>
      <c r="J13" s="4">
        <v>8</v>
      </c>
      <c r="K13" s="1"/>
    </row>
    <row r="14" spans="1:20" ht="18" customHeight="1" x14ac:dyDescent="0.35">
      <c r="A14" s="270">
        <f t="shared" si="0"/>
        <v>128</v>
      </c>
      <c r="B14" s="292" t="s">
        <v>209</v>
      </c>
      <c r="C14" s="272" t="s">
        <v>199</v>
      </c>
      <c r="D14" s="19">
        <v>1963</v>
      </c>
      <c r="E14" s="321" t="s">
        <v>3</v>
      </c>
      <c r="F14" s="4">
        <v>0</v>
      </c>
      <c r="G14" s="54" t="s">
        <v>86</v>
      </c>
      <c r="H14" s="4">
        <v>2158</v>
      </c>
      <c r="I14" s="321" t="s">
        <v>3</v>
      </c>
      <c r="J14" s="4">
        <v>10</v>
      </c>
      <c r="K14" s="1"/>
    </row>
    <row r="15" spans="1:20" s="14" customFormat="1" ht="18" customHeight="1" x14ac:dyDescent="0.35">
      <c r="A15" s="270">
        <f t="shared" si="0"/>
        <v>129</v>
      </c>
      <c r="B15" s="271" t="s">
        <v>209</v>
      </c>
      <c r="C15" s="272" t="s">
        <v>84</v>
      </c>
      <c r="D15" s="19">
        <v>2243</v>
      </c>
      <c r="E15" s="321" t="s">
        <v>3</v>
      </c>
      <c r="F15" s="4">
        <v>6</v>
      </c>
      <c r="G15" s="54" t="s">
        <v>106</v>
      </c>
      <c r="H15" s="4">
        <v>2280</v>
      </c>
      <c r="I15" s="321" t="s">
        <v>3</v>
      </c>
      <c r="J15" s="4">
        <v>4</v>
      </c>
      <c r="K15" s="1"/>
    </row>
    <row r="16" spans="1:20" ht="18" customHeight="1" x14ac:dyDescent="0.35">
      <c r="A16" s="270">
        <f t="shared" si="0"/>
        <v>130</v>
      </c>
      <c r="B16" s="292" t="s">
        <v>209</v>
      </c>
      <c r="C16" s="272" t="s">
        <v>88</v>
      </c>
      <c r="D16" s="279">
        <v>2206</v>
      </c>
      <c r="E16" s="321" t="s">
        <v>3</v>
      </c>
      <c r="F16" s="44">
        <v>2</v>
      </c>
      <c r="G16" s="54" t="s">
        <v>103</v>
      </c>
      <c r="H16" s="4">
        <v>2509</v>
      </c>
      <c r="I16" s="321" t="s">
        <v>3</v>
      </c>
      <c r="J16" s="4">
        <v>8</v>
      </c>
      <c r="K16" s="1"/>
    </row>
    <row r="17" spans="1:23" ht="18" customHeight="1" x14ac:dyDescent="0.35">
      <c r="A17" s="270"/>
      <c r="B17" s="292"/>
      <c r="C17" s="272"/>
      <c r="D17" s="49"/>
      <c r="E17" s="271"/>
      <c r="F17" s="271"/>
      <c r="G17" s="54"/>
      <c r="H17" s="270"/>
      <c r="I17" s="270"/>
      <c r="J17" s="270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s="14" customFormat="1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70">
        <f>A16+1</f>
        <v>131</v>
      </c>
      <c r="B20" s="271" t="s">
        <v>233</v>
      </c>
      <c r="C20" s="272" t="s">
        <v>107</v>
      </c>
      <c r="D20" s="19">
        <v>1953</v>
      </c>
      <c r="E20" s="321" t="s">
        <v>3</v>
      </c>
      <c r="F20" s="4">
        <v>10</v>
      </c>
      <c r="G20" s="54" t="s">
        <v>93</v>
      </c>
      <c r="H20" s="19">
        <v>1751</v>
      </c>
      <c r="I20" s="321" t="s">
        <v>3</v>
      </c>
      <c r="J20" s="4">
        <v>0</v>
      </c>
      <c r="K20" s="1"/>
      <c r="S20" s="45"/>
      <c r="T20" s="46"/>
      <c r="U20" s="49"/>
      <c r="V20" s="45"/>
      <c r="W20" s="45"/>
    </row>
    <row r="21" spans="1:23" ht="18" customHeight="1" x14ac:dyDescent="0.35">
      <c r="A21" s="270">
        <f t="shared" ref="A21:A27" si="1">A20+1</f>
        <v>132</v>
      </c>
      <c r="B21" s="271" t="s">
        <v>233</v>
      </c>
      <c r="C21" s="272" t="s">
        <v>116</v>
      </c>
      <c r="D21" s="19">
        <v>2052</v>
      </c>
      <c r="E21" s="321" t="s">
        <v>3</v>
      </c>
      <c r="F21" s="4">
        <v>10</v>
      </c>
      <c r="G21" s="54" t="s">
        <v>112</v>
      </c>
      <c r="H21" s="19">
        <v>1661</v>
      </c>
      <c r="I21" s="321" t="s">
        <v>3</v>
      </c>
      <c r="J21" s="4">
        <v>0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70">
        <f t="shared" si="1"/>
        <v>133</v>
      </c>
      <c r="B22" s="271" t="s">
        <v>231</v>
      </c>
      <c r="C22" s="272" t="s">
        <v>73</v>
      </c>
      <c r="D22" s="19">
        <v>2447</v>
      </c>
      <c r="E22" s="321" t="s">
        <v>3</v>
      </c>
      <c r="F22" s="4">
        <v>10</v>
      </c>
      <c r="G22" s="67" t="s">
        <v>90</v>
      </c>
      <c r="H22" s="19">
        <v>2113</v>
      </c>
      <c r="I22" s="321" t="s">
        <v>3</v>
      </c>
      <c r="J22" s="4">
        <v>0</v>
      </c>
      <c r="K22" s="1"/>
      <c r="S22" s="45"/>
      <c r="T22" s="46"/>
      <c r="U22" s="49"/>
      <c r="V22" s="45"/>
      <c r="W22" s="45"/>
    </row>
    <row r="23" spans="1:23" s="14" customFormat="1" ht="18" customHeight="1" x14ac:dyDescent="0.35">
      <c r="A23" s="270">
        <f t="shared" si="1"/>
        <v>134</v>
      </c>
      <c r="B23" s="271" t="s">
        <v>231</v>
      </c>
      <c r="C23" s="272" t="s">
        <v>95</v>
      </c>
      <c r="D23" s="19">
        <v>2179</v>
      </c>
      <c r="E23" s="321" t="s">
        <v>3</v>
      </c>
      <c r="F23" s="4">
        <v>10</v>
      </c>
      <c r="G23" s="54" t="s">
        <v>12</v>
      </c>
      <c r="H23" s="19">
        <v>1970</v>
      </c>
      <c r="I23" s="321" t="s">
        <v>3</v>
      </c>
      <c r="J23" s="4">
        <v>0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70">
        <f t="shared" si="1"/>
        <v>135</v>
      </c>
      <c r="B24" s="271" t="s">
        <v>231</v>
      </c>
      <c r="C24" s="272" t="s">
        <v>89</v>
      </c>
      <c r="D24" s="19">
        <v>1917</v>
      </c>
      <c r="E24" s="321" t="s">
        <v>3</v>
      </c>
      <c r="F24" s="4">
        <v>0</v>
      </c>
      <c r="G24" s="54" t="s">
        <v>91</v>
      </c>
      <c r="H24" s="19">
        <v>2249</v>
      </c>
      <c r="I24" s="321" t="s">
        <v>3</v>
      </c>
      <c r="J24" s="4">
        <v>10</v>
      </c>
      <c r="K24" s="1"/>
    </row>
    <row r="25" spans="1:23" s="38" customFormat="1" ht="18" customHeight="1" x14ac:dyDescent="0.35">
      <c r="A25" s="270">
        <f t="shared" si="1"/>
        <v>136</v>
      </c>
      <c r="B25" s="271" t="s">
        <v>76</v>
      </c>
      <c r="C25" s="226" t="s">
        <v>97</v>
      </c>
      <c r="D25" s="19">
        <v>1854</v>
      </c>
      <c r="E25" s="321" t="s">
        <v>3</v>
      </c>
      <c r="F25" s="4">
        <v>2</v>
      </c>
      <c r="G25" s="54" t="s">
        <v>114</v>
      </c>
      <c r="H25" s="19">
        <v>1941</v>
      </c>
      <c r="I25" s="321" t="s">
        <v>3</v>
      </c>
      <c r="J25" s="4">
        <v>8</v>
      </c>
      <c r="K25" s="2"/>
    </row>
    <row r="26" spans="1:23" s="14" customFormat="1" ht="18" customHeight="1" x14ac:dyDescent="0.35">
      <c r="A26" s="270">
        <f t="shared" si="1"/>
        <v>137</v>
      </c>
      <c r="B26" s="271" t="s">
        <v>76</v>
      </c>
      <c r="C26" s="272" t="s">
        <v>77</v>
      </c>
      <c r="D26" s="19">
        <v>1732</v>
      </c>
      <c r="E26" s="321" t="s">
        <v>3</v>
      </c>
      <c r="F26" s="4">
        <v>0</v>
      </c>
      <c r="G26" s="54" t="s">
        <v>217</v>
      </c>
      <c r="H26" s="19">
        <v>1864</v>
      </c>
      <c r="I26" s="321" t="s">
        <v>3</v>
      </c>
      <c r="J26" s="4">
        <v>10</v>
      </c>
      <c r="K26" s="79"/>
      <c r="Q26" s="37"/>
    </row>
    <row r="27" spans="1:23" ht="18" customHeight="1" x14ac:dyDescent="0.35">
      <c r="A27" s="77">
        <f t="shared" si="1"/>
        <v>138</v>
      </c>
      <c r="B27" s="53" t="s">
        <v>76</v>
      </c>
      <c r="C27" s="57" t="s">
        <v>79</v>
      </c>
      <c r="D27" s="305"/>
      <c r="E27" s="77"/>
      <c r="F27" s="306"/>
      <c r="G27" s="56" t="s">
        <v>216</v>
      </c>
      <c r="H27" s="305"/>
      <c r="I27" s="77"/>
      <c r="J27" s="306"/>
      <c r="K27" s="2"/>
    </row>
    <row r="28" spans="1:23" ht="18" customHeight="1" x14ac:dyDescent="0.35">
      <c r="A28" s="270"/>
      <c r="B28" s="2"/>
      <c r="H28" s="13"/>
      <c r="I28" s="2"/>
      <c r="J28" s="2"/>
      <c r="K28" s="2"/>
    </row>
    <row r="29" spans="1:23" ht="18" customHeight="1" x14ac:dyDescent="0.35">
      <c r="A29" s="270"/>
      <c r="B29" s="270" t="s">
        <v>66</v>
      </c>
      <c r="C29" s="57"/>
      <c r="D29" s="49"/>
      <c r="E29" s="271"/>
      <c r="F29" s="271"/>
      <c r="G29" s="54"/>
      <c r="H29" s="270"/>
      <c r="I29" s="270"/>
      <c r="J29" s="270"/>
      <c r="K29" s="1"/>
      <c r="S29" s="271"/>
      <c r="T29" s="272"/>
      <c r="U29" s="49"/>
      <c r="V29" s="271"/>
      <c r="W29" s="271"/>
    </row>
    <row r="30" spans="1:23" s="14" customFormat="1" ht="18" customHeight="1" x14ac:dyDescent="0.35">
      <c r="A30" s="270"/>
      <c r="B30" s="77"/>
      <c r="C30" s="56"/>
      <c r="D30" s="40"/>
      <c r="E30" s="270"/>
      <c r="F30" s="270"/>
      <c r="G30" s="272"/>
      <c r="H30" s="13"/>
      <c r="I30" s="270"/>
      <c r="J30" s="270"/>
      <c r="K30" s="270"/>
      <c r="S30" s="271"/>
      <c r="T30" s="272"/>
      <c r="U30" s="49"/>
      <c r="V30" s="271"/>
      <c r="W30" s="271"/>
    </row>
    <row r="31" spans="1:23" s="14" customFormat="1" ht="18" customHeight="1" x14ac:dyDescent="0.35">
      <c r="A31" s="270">
        <f>A27+1</f>
        <v>139</v>
      </c>
      <c r="B31" s="271" t="s">
        <v>262</v>
      </c>
      <c r="C31" s="272" t="s">
        <v>85</v>
      </c>
      <c r="D31" s="19">
        <v>1922</v>
      </c>
      <c r="E31" s="321" t="s">
        <v>3</v>
      </c>
      <c r="F31" s="4">
        <v>2</v>
      </c>
      <c r="G31" s="54" t="s">
        <v>58</v>
      </c>
      <c r="H31" s="19">
        <v>2212</v>
      </c>
      <c r="I31" s="321" t="s">
        <v>3</v>
      </c>
      <c r="J31" s="4">
        <v>8</v>
      </c>
      <c r="K31" s="1"/>
      <c r="S31" s="271"/>
      <c r="T31" s="272"/>
      <c r="U31" s="49"/>
      <c r="V31" s="271"/>
      <c r="W31" s="271"/>
    </row>
    <row r="32" spans="1:23" ht="18" customHeight="1" x14ac:dyDescent="0.35">
      <c r="A32" s="270">
        <f t="shared" ref="A32:A38" si="2">A31+1</f>
        <v>140</v>
      </c>
      <c r="B32" s="271" t="s">
        <v>262</v>
      </c>
      <c r="C32" s="272" t="s">
        <v>104</v>
      </c>
      <c r="D32" s="19">
        <v>2097</v>
      </c>
      <c r="E32" s="321" t="s">
        <v>3</v>
      </c>
      <c r="F32" s="4">
        <v>4</v>
      </c>
      <c r="G32" s="54" t="s">
        <v>109</v>
      </c>
      <c r="H32" s="19">
        <v>2111</v>
      </c>
      <c r="I32" s="321" t="s">
        <v>3</v>
      </c>
      <c r="J32" s="4">
        <v>6</v>
      </c>
      <c r="K32" s="1"/>
      <c r="S32" s="271"/>
      <c r="T32" s="272"/>
      <c r="U32" s="49"/>
      <c r="V32" s="271"/>
      <c r="W32" s="271"/>
    </row>
    <row r="33" spans="1:23" ht="18" customHeight="1" x14ac:dyDescent="0.35">
      <c r="A33" s="270">
        <f t="shared" si="2"/>
        <v>141</v>
      </c>
      <c r="B33" s="271" t="s">
        <v>262</v>
      </c>
      <c r="C33" s="272" t="s">
        <v>105</v>
      </c>
      <c r="D33" s="19">
        <v>2165</v>
      </c>
      <c r="E33" s="321" t="s">
        <v>3</v>
      </c>
      <c r="F33" s="4">
        <v>2</v>
      </c>
      <c r="G33" s="67" t="s">
        <v>263</v>
      </c>
      <c r="H33" s="19">
        <v>2210</v>
      </c>
      <c r="I33" s="321" t="s">
        <v>3</v>
      </c>
      <c r="J33" s="4">
        <v>8</v>
      </c>
      <c r="K33" s="1"/>
      <c r="S33" s="271"/>
      <c r="T33" s="272"/>
      <c r="U33" s="49"/>
      <c r="V33" s="271"/>
      <c r="W33" s="271"/>
    </row>
    <row r="34" spans="1:23" s="14" customFormat="1" ht="18" customHeight="1" x14ac:dyDescent="0.35">
      <c r="A34" s="270">
        <f t="shared" si="2"/>
        <v>142</v>
      </c>
      <c r="B34" s="271" t="s">
        <v>92</v>
      </c>
      <c r="C34" s="272" t="s">
        <v>219</v>
      </c>
      <c r="D34" s="19">
        <v>1842</v>
      </c>
      <c r="E34" s="321" t="s">
        <v>3</v>
      </c>
      <c r="F34" s="4">
        <v>6</v>
      </c>
      <c r="G34" s="54" t="s">
        <v>94</v>
      </c>
      <c r="H34" s="19">
        <v>1836</v>
      </c>
      <c r="I34" s="321" t="s">
        <v>3</v>
      </c>
      <c r="J34" s="4">
        <v>4</v>
      </c>
      <c r="K34" s="1"/>
      <c r="S34" s="271"/>
      <c r="T34" s="272"/>
      <c r="U34" s="49"/>
      <c r="V34" s="271"/>
      <c r="W34" s="271"/>
    </row>
    <row r="35" spans="1:23" s="14" customFormat="1" ht="18" customHeight="1" x14ac:dyDescent="0.35">
      <c r="A35" s="270">
        <f t="shared" si="2"/>
        <v>143</v>
      </c>
      <c r="B35" s="271" t="s">
        <v>92</v>
      </c>
      <c r="C35" s="272" t="s">
        <v>117</v>
      </c>
      <c r="D35" s="19">
        <v>1770</v>
      </c>
      <c r="E35" s="321" t="s">
        <v>3</v>
      </c>
      <c r="F35" s="4">
        <v>10</v>
      </c>
      <c r="G35" s="54" t="s">
        <v>220</v>
      </c>
      <c r="H35" s="19">
        <v>1558</v>
      </c>
      <c r="I35" s="321" t="s">
        <v>3</v>
      </c>
      <c r="J35" s="4">
        <v>0</v>
      </c>
      <c r="K35" s="1"/>
    </row>
    <row r="36" spans="1:23" s="38" customFormat="1" ht="18" customHeight="1" x14ac:dyDescent="0.35">
      <c r="A36" s="270">
        <f t="shared" si="2"/>
        <v>144</v>
      </c>
      <c r="B36" s="271" t="s">
        <v>80</v>
      </c>
      <c r="C36" s="226" t="s">
        <v>78</v>
      </c>
      <c r="D36" s="19">
        <v>1815</v>
      </c>
      <c r="E36" s="321" t="s">
        <v>3</v>
      </c>
      <c r="F36" s="4">
        <v>2</v>
      </c>
      <c r="G36" s="54" t="s">
        <v>81</v>
      </c>
      <c r="H36" s="19">
        <v>2077</v>
      </c>
      <c r="I36" s="321" t="s">
        <v>3</v>
      </c>
      <c r="J36" s="4">
        <v>8</v>
      </c>
      <c r="K36" s="270"/>
    </row>
    <row r="37" spans="1:23" s="14" customFormat="1" ht="18" customHeight="1" x14ac:dyDescent="0.35">
      <c r="A37" s="270">
        <f t="shared" si="2"/>
        <v>145</v>
      </c>
      <c r="B37" s="271" t="s">
        <v>80</v>
      </c>
      <c r="C37" s="300" t="s">
        <v>82</v>
      </c>
      <c r="D37" s="19">
        <v>1948</v>
      </c>
      <c r="E37" s="321" t="s">
        <v>3</v>
      </c>
      <c r="F37" s="4">
        <v>4</v>
      </c>
      <c r="G37" s="54" t="s">
        <v>223</v>
      </c>
      <c r="H37" s="19">
        <v>2014</v>
      </c>
      <c r="I37" s="321" t="s">
        <v>3</v>
      </c>
      <c r="J37" s="4">
        <v>6</v>
      </c>
      <c r="K37" s="79"/>
      <c r="Q37" s="268"/>
    </row>
    <row r="38" spans="1:23" ht="18" customHeight="1" x14ac:dyDescent="0.35">
      <c r="A38" s="270">
        <f t="shared" si="2"/>
        <v>146</v>
      </c>
      <c r="B38" s="271" t="s">
        <v>80</v>
      </c>
      <c r="C38" s="272" t="s">
        <v>83</v>
      </c>
      <c r="D38" s="19">
        <v>2159</v>
      </c>
      <c r="E38" s="321" t="s">
        <v>3</v>
      </c>
      <c r="F38" s="4">
        <v>10</v>
      </c>
      <c r="G38" s="54" t="s">
        <v>222</v>
      </c>
      <c r="H38" s="19">
        <v>1858</v>
      </c>
      <c r="I38" s="321" t="s">
        <v>3</v>
      </c>
      <c r="J38" s="4">
        <v>0</v>
      </c>
      <c r="K38" s="270"/>
    </row>
    <row r="39" spans="1:23" ht="18" customHeight="1" x14ac:dyDescent="0.35">
      <c r="A39" s="270"/>
      <c r="B39" s="270"/>
      <c r="H39" s="13"/>
      <c r="I39" s="270"/>
      <c r="J39" s="270"/>
      <c r="K39" s="270"/>
    </row>
    <row r="40" spans="1:23" ht="18" customHeight="1" x14ac:dyDescent="0.35">
      <c r="A40" s="45"/>
      <c r="B40" s="45"/>
      <c r="C40" s="54"/>
      <c r="D40" s="49"/>
      <c r="E40" s="45"/>
      <c r="F40" s="45"/>
      <c r="G40" s="67"/>
      <c r="H40" s="49"/>
      <c r="I40" s="45"/>
      <c r="J40" s="45"/>
      <c r="K40" s="1"/>
    </row>
    <row r="41" spans="1:23" ht="18" customHeight="1" x14ac:dyDescent="0.35">
      <c r="A41" s="45"/>
      <c r="B41" s="57" t="s">
        <v>354</v>
      </c>
      <c r="C41" s="54"/>
      <c r="D41" s="49"/>
      <c r="E41" s="45"/>
      <c r="F41" s="45"/>
      <c r="G41" s="54"/>
      <c r="H41" s="49"/>
      <c r="I41" s="45"/>
      <c r="J41" s="45"/>
      <c r="K41" s="1"/>
    </row>
    <row r="42" spans="1:23" ht="18" customHeight="1" x14ac:dyDescent="0.35">
      <c r="A42" s="45"/>
      <c r="B42" s="57" t="s">
        <v>372</v>
      </c>
      <c r="C42" s="54"/>
      <c r="D42" s="49"/>
      <c r="E42" s="45"/>
      <c r="F42" s="45"/>
      <c r="G42" s="54"/>
      <c r="H42" s="49"/>
      <c r="I42" s="45"/>
      <c r="J42" s="45"/>
      <c r="K42" s="1"/>
    </row>
    <row r="43" spans="1:23" ht="18" customHeight="1" x14ac:dyDescent="0.35">
      <c r="A43" s="45"/>
      <c r="B43" s="45"/>
      <c r="C43" s="54"/>
      <c r="D43" s="49"/>
      <c r="E43" s="45"/>
      <c r="F43" s="45"/>
      <c r="G43" s="54"/>
      <c r="H43" s="49"/>
      <c r="I43" s="45"/>
      <c r="J43" s="45"/>
      <c r="K43" s="1"/>
    </row>
    <row r="44" spans="1:23" ht="18" customHeight="1" x14ac:dyDescent="0.35">
      <c r="A44" s="45"/>
      <c r="B44" s="45"/>
      <c r="C44" s="54"/>
      <c r="D44" s="82"/>
      <c r="E44" s="45"/>
      <c r="F44" s="82"/>
      <c r="G44" s="82"/>
      <c r="H44" s="75"/>
      <c r="I44" s="45"/>
      <c r="J44" s="74"/>
      <c r="K44" s="1"/>
    </row>
    <row r="45" spans="1:23" ht="18" customHeight="1" x14ac:dyDescent="0.35">
      <c r="B45" s="83"/>
      <c r="C45" s="68"/>
      <c r="D45" s="49"/>
      <c r="E45" s="45"/>
      <c r="F45" s="45"/>
      <c r="G45" s="54"/>
      <c r="H45" s="49"/>
      <c r="I45" s="45"/>
      <c r="J45" s="45"/>
    </row>
  </sheetData>
  <customSheetViews>
    <customSheetView guid="{AAE82BF8-1FB9-41DC-B9E7-0513034FDB60}" printArea="1" showRuler="0">
      <pageMargins left="0.39370078740157483" right="0.19685039370078741" top="0.59055118110236227" bottom="0.19685039370078741" header="0" footer="0"/>
      <pageSetup paperSize="9" orientation="portrait" r:id="rId1"/>
      <headerFooter alignWithMargins="0"/>
    </customSheetView>
  </customSheetViews>
  <mergeCells count="8">
    <mergeCell ref="K5:L5"/>
    <mergeCell ref="A4:C4"/>
    <mergeCell ref="A5:C5"/>
    <mergeCell ref="D1:J1"/>
    <mergeCell ref="D3:J3"/>
    <mergeCell ref="D5:J5"/>
    <mergeCell ref="A1:C1"/>
    <mergeCell ref="A2:C2"/>
  </mergeCells>
  <phoneticPr fontId="0" type="noConversion"/>
  <hyperlinks>
    <hyperlink ref="K5:L5" location="FORSIDE!A1" display="Forside" xr:uid="{00000000-0004-0000-0D00-000000000000}"/>
  </hyperlinks>
  <printOptions gridLines="1"/>
  <pageMargins left="0.19685039370078741" right="0.19685039370078741" top="0.59055118110236227" bottom="0.59055118110236227" header="0" footer="0"/>
  <pageSetup paperSize="9" scale="97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25"/>
  <dimension ref="A1:W39"/>
  <sheetViews>
    <sheetView topLeftCell="A10" workbookViewId="0">
      <selection activeCell="A15" sqref="A15:J1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275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334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274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'03. Dec.'!A38+1</f>
        <v>147</v>
      </c>
      <c r="B9" s="45" t="s">
        <v>231</v>
      </c>
      <c r="C9" s="46" t="s">
        <v>12</v>
      </c>
      <c r="D9" s="19"/>
      <c r="E9" s="2"/>
      <c r="F9" s="4"/>
      <c r="G9" s="54" t="s">
        <v>73</v>
      </c>
      <c r="H9" s="4"/>
      <c r="I9" s="2"/>
      <c r="J9" s="4"/>
      <c r="K9" s="2"/>
    </row>
    <row r="10" spans="1:20" s="14" customFormat="1" ht="18" customHeight="1" x14ac:dyDescent="0.35">
      <c r="A10" s="2">
        <f t="shared" ref="A10:A16" si="0">A9+1</f>
        <v>148</v>
      </c>
      <c r="B10" s="284" t="s">
        <v>231</v>
      </c>
      <c r="C10" s="46" t="s">
        <v>91</v>
      </c>
      <c r="D10" s="19"/>
      <c r="E10" s="2"/>
      <c r="F10" s="4"/>
      <c r="G10" s="54" t="s">
        <v>90</v>
      </c>
      <c r="H10" s="4"/>
      <c r="I10" s="2"/>
      <c r="J10" s="4"/>
      <c r="K10" s="1"/>
    </row>
    <row r="11" spans="1:20" s="43" customFormat="1" ht="18" customHeight="1" x14ac:dyDescent="0.35">
      <c r="A11" s="2">
        <f t="shared" si="0"/>
        <v>149</v>
      </c>
      <c r="B11" s="284" t="s">
        <v>231</v>
      </c>
      <c r="C11" s="46" t="s">
        <v>89</v>
      </c>
      <c r="D11" s="19"/>
      <c r="E11" s="2"/>
      <c r="F11" s="4"/>
      <c r="G11" s="54" t="s">
        <v>95</v>
      </c>
      <c r="H11" s="4"/>
      <c r="I11" s="256"/>
      <c r="J11" s="4"/>
      <c r="K11" s="42"/>
    </row>
    <row r="12" spans="1:20" ht="18" customHeight="1" x14ac:dyDescent="0.35">
      <c r="A12" s="77">
        <f t="shared" si="0"/>
        <v>150</v>
      </c>
      <c r="B12" s="53" t="s">
        <v>232</v>
      </c>
      <c r="C12" s="57" t="s">
        <v>109</v>
      </c>
      <c r="D12" s="305"/>
      <c r="E12" s="77"/>
      <c r="F12" s="306"/>
      <c r="G12" s="56" t="s">
        <v>85</v>
      </c>
      <c r="H12" s="306"/>
      <c r="I12" s="77"/>
      <c r="J12" s="306"/>
      <c r="K12" s="1"/>
    </row>
    <row r="13" spans="1:20" ht="18" customHeight="1" x14ac:dyDescent="0.35">
      <c r="A13" s="2">
        <f t="shared" si="0"/>
        <v>151</v>
      </c>
      <c r="B13" s="284" t="s">
        <v>232</v>
      </c>
      <c r="C13" s="46" t="s">
        <v>111</v>
      </c>
      <c r="D13" s="19"/>
      <c r="E13" s="2"/>
      <c r="F13" s="4"/>
      <c r="G13" s="54" t="s">
        <v>58</v>
      </c>
      <c r="H13" s="4"/>
      <c r="I13" s="2"/>
      <c r="J13" s="4"/>
      <c r="K13" s="1"/>
    </row>
    <row r="14" spans="1:20" ht="18" customHeight="1" x14ac:dyDescent="0.35">
      <c r="A14" s="2">
        <f t="shared" si="0"/>
        <v>152</v>
      </c>
      <c r="B14" s="284" t="s">
        <v>232</v>
      </c>
      <c r="C14" s="46" t="s">
        <v>105</v>
      </c>
      <c r="D14" s="19"/>
      <c r="E14" s="2"/>
      <c r="F14" s="4"/>
      <c r="G14" s="54" t="s">
        <v>104</v>
      </c>
      <c r="H14" s="4"/>
      <c r="I14" s="2"/>
      <c r="J14" s="4"/>
      <c r="K14" s="1"/>
    </row>
    <row r="15" spans="1:20" s="14" customFormat="1" ht="18" customHeight="1" x14ac:dyDescent="0.35">
      <c r="A15" s="77">
        <f t="shared" si="0"/>
        <v>153</v>
      </c>
      <c r="B15" s="53" t="s">
        <v>209</v>
      </c>
      <c r="C15" s="57" t="s">
        <v>106</v>
      </c>
      <c r="D15" s="305"/>
      <c r="E15" s="77"/>
      <c r="F15" s="306"/>
      <c r="G15" s="56" t="s">
        <v>199</v>
      </c>
      <c r="H15" s="306"/>
      <c r="I15" s="77"/>
      <c r="J15" s="306"/>
      <c r="K15" s="1"/>
    </row>
    <row r="16" spans="1:20" ht="18" customHeight="1" x14ac:dyDescent="0.35">
      <c r="A16" s="2">
        <f t="shared" si="0"/>
        <v>154</v>
      </c>
      <c r="B16" s="284" t="s">
        <v>209</v>
      </c>
      <c r="C16" s="46" t="s">
        <v>103</v>
      </c>
      <c r="D16" s="49"/>
      <c r="E16" s="2"/>
      <c r="F16" s="45"/>
      <c r="G16" s="223" t="s">
        <v>86</v>
      </c>
      <c r="H16" s="4"/>
      <c r="I16" s="2"/>
      <c r="J16" s="4"/>
      <c r="K16" s="1"/>
    </row>
    <row r="17" spans="1:23" ht="18" customHeight="1" x14ac:dyDescent="0.35">
      <c r="A17" s="2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A16+1</f>
        <v>155</v>
      </c>
      <c r="B20" s="284" t="s">
        <v>209</v>
      </c>
      <c r="C20" s="285" t="s">
        <v>88</v>
      </c>
      <c r="D20" s="19"/>
      <c r="E20" s="283"/>
      <c r="F20" s="4"/>
      <c r="G20" s="54" t="s">
        <v>84</v>
      </c>
      <c r="H20" s="19"/>
      <c r="I20" s="283"/>
      <c r="J20" s="4"/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 t="shared" ref="A21:A27" si="1">A20+1</f>
        <v>156</v>
      </c>
      <c r="B21" s="283" t="s">
        <v>207</v>
      </c>
      <c r="C21" s="285" t="s">
        <v>10</v>
      </c>
      <c r="D21" s="19"/>
      <c r="E21" s="283"/>
      <c r="F21" s="4"/>
      <c r="G21" s="54" t="s">
        <v>75</v>
      </c>
      <c r="H21" s="19"/>
      <c r="I21" s="283"/>
      <c r="J21" s="4"/>
      <c r="K21" s="1"/>
      <c r="S21" s="45"/>
      <c r="T21" s="46"/>
      <c r="U21" s="49"/>
      <c r="V21" s="45"/>
      <c r="W21" s="45"/>
    </row>
    <row r="22" spans="1:23" ht="18" customHeight="1" x14ac:dyDescent="0.35">
      <c r="A22" s="283">
        <f t="shared" si="1"/>
        <v>157</v>
      </c>
      <c r="B22" s="283" t="s">
        <v>207</v>
      </c>
      <c r="C22" s="285" t="s">
        <v>208</v>
      </c>
      <c r="D22" s="19"/>
      <c r="E22" s="283"/>
      <c r="F22" s="4"/>
      <c r="G22" s="67" t="s">
        <v>74</v>
      </c>
      <c r="H22" s="19"/>
      <c r="I22" s="283"/>
      <c r="J22" s="4"/>
      <c r="K22" s="1"/>
      <c r="S22" s="45"/>
      <c r="T22" s="46"/>
      <c r="U22" s="49"/>
      <c r="V22" s="45"/>
      <c r="W22" s="45"/>
    </row>
    <row r="23" spans="1:23" ht="18" customHeight="1" x14ac:dyDescent="0.35">
      <c r="A23" s="283">
        <f t="shared" si="1"/>
        <v>158</v>
      </c>
      <c r="B23" s="283" t="s">
        <v>207</v>
      </c>
      <c r="C23" s="285" t="s">
        <v>48</v>
      </c>
      <c r="D23" s="19"/>
      <c r="E23" s="283"/>
      <c r="F23" s="4"/>
      <c r="G23" s="54" t="s">
        <v>49</v>
      </c>
      <c r="H23" s="19"/>
      <c r="I23" s="283"/>
      <c r="J23" s="4"/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83">
        <f t="shared" si="1"/>
        <v>159</v>
      </c>
      <c r="B24" s="283" t="s">
        <v>233</v>
      </c>
      <c r="C24" s="224" t="s">
        <v>93</v>
      </c>
      <c r="D24" s="19"/>
      <c r="E24" s="283"/>
      <c r="F24" s="4"/>
      <c r="G24" s="54" t="s">
        <v>22</v>
      </c>
      <c r="H24" s="19"/>
      <c r="I24" s="283"/>
      <c r="J24" s="4"/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83">
        <f t="shared" si="1"/>
        <v>160</v>
      </c>
      <c r="B25" s="283" t="s">
        <v>233</v>
      </c>
      <c r="C25" s="285" t="s">
        <v>112</v>
      </c>
      <c r="D25" s="19"/>
      <c r="E25" s="283"/>
      <c r="F25" s="4"/>
      <c r="G25" s="54" t="s">
        <v>108</v>
      </c>
      <c r="H25" s="19"/>
      <c r="I25" s="283"/>
      <c r="J25" s="4"/>
      <c r="K25" s="2"/>
    </row>
    <row r="26" spans="1:23" s="38" customFormat="1" ht="18" customHeight="1" x14ac:dyDescent="0.35">
      <c r="A26" s="283">
        <f t="shared" si="1"/>
        <v>161</v>
      </c>
      <c r="B26" s="283" t="s">
        <v>233</v>
      </c>
      <c r="C26" s="285" t="s">
        <v>116</v>
      </c>
      <c r="D26" s="19"/>
      <c r="E26" s="283"/>
      <c r="F26" s="4"/>
      <c r="G26" s="54" t="s">
        <v>107</v>
      </c>
      <c r="H26" s="19"/>
      <c r="I26" s="283"/>
      <c r="J26" s="4"/>
      <c r="K26" s="79"/>
    </row>
    <row r="27" spans="1:23" s="14" customFormat="1" ht="18" customHeight="1" x14ac:dyDescent="0.35">
      <c r="A27" s="283">
        <f t="shared" si="1"/>
        <v>162</v>
      </c>
      <c r="B27" s="283" t="s">
        <v>98</v>
      </c>
      <c r="C27" s="285" t="s">
        <v>101</v>
      </c>
      <c r="D27" s="19"/>
      <c r="E27" s="283"/>
      <c r="F27" s="4"/>
      <c r="G27" s="54" t="s">
        <v>100</v>
      </c>
      <c r="H27" s="19"/>
      <c r="I27" s="283"/>
      <c r="J27" s="4"/>
      <c r="K27" s="2"/>
      <c r="Q27" s="37"/>
    </row>
    <row r="28" spans="1:23" ht="18" customHeight="1" x14ac:dyDescent="0.35">
      <c r="A28" s="244"/>
      <c r="B28" s="244"/>
      <c r="C28" s="54"/>
      <c r="D28" s="49"/>
      <c r="E28" s="244"/>
      <c r="F28" s="244"/>
      <c r="G28" s="68"/>
      <c r="H28" s="49"/>
      <c r="I28" s="244"/>
      <c r="J28" s="244"/>
      <c r="K28" s="243"/>
    </row>
    <row r="29" spans="1:23" ht="18" customHeight="1" x14ac:dyDescent="0.35">
      <c r="A29" s="45"/>
      <c r="B29" s="57"/>
      <c r="C29" s="56"/>
      <c r="D29" s="49"/>
      <c r="E29" s="45"/>
      <c r="F29" s="45"/>
      <c r="G29" s="46"/>
      <c r="H29" s="49"/>
      <c r="I29" s="45"/>
      <c r="J29" s="45"/>
      <c r="K29" s="2"/>
    </row>
    <row r="30" spans="1:23" ht="18" customHeight="1" x14ac:dyDescent="0.35">
      <c r="A30" s="45"/>
      <c r="B30" s="57" t="s">
        <v>356</v>
      </c>
      <c r="C30" s="5"/>
      <c r="D30" s="49"/>
      <c r="E30" s="45"/>
      <c r="F30" s="45"/>
      <c r="G30" s="46"/>
      <c r="H30" s="49"/>
      <c r="I30" s="45"/>
      <c r="J30" s="45"/>
      <c r="K30" s="2"/>
    </row>
    <row r="31" spans="1:23" ht="18" customHeight="1" x14ac:dyDescent="0.35">
      <c r="A31" s="45"/>
      <c r="B31" s="57" t="s">
        <v>361</v>
      </c>
      <c r="C31" s="46"/>
      <c r="D31" s="1"/>
      <c r="E31" s="2"/>
      <c r="F31" s="1"/>
      <c r="G31" s="3"/>
      <c r="H31" s="49"/>
      <c r="I31" s="45"/>
      <c r="J31" s="45"/>
      <c r="K31" s="2"/>
    </row>
    <row r="32" spans="1:23" ht="18" customHeight="1" x14ac:dyDescent="0.35">
      <c r="A32" s="45"/>
      <c r="B32" s="57"/>
      <c r="C32" s="46"/>
      <c r="D32" s="49"/>
      <c r="E32" s="45"/>
      <c r="F32" s="45"/>
      <c r="G32" s="54"/>
      <c r="H32" s="49"/>
      <c r="I32" s="45"/>
      <c r="J32" s="45"/>
      <c r="K32" s="1"/>
    </row>
    <row r="33" spans="1:11" ht="18" customHeight="1" x14ac:dyDescent="0.35">
      <c r="A33" s="45"/>
      <c r="B33" s="45"/>
      <c r="C33" s="54"/>
      <c r="D33" s="49"/>
      <c r="E33" s="45"/>
      <c r="F33" s="45"/>
      <c r="G33" s="54"/>
      <c r="H33" s="49"/>
      <c r="I33" s="45"/>
      <c r="J33" s="45"/>
      <c r="K33" s="1"/>
    </row>
    <row r="34" spans="1:11" ht="18" customHeight="1" x14ac:dyDescent="0.35">
      <c r="A34" s="45"/>
      <c r="B34" s="45"/>
      <c r="C34" s="54"/>
      <c r="D34" s="49"/>
      <c r="E34" s="45"/>
      <c r="F34" s="45"/>
      <c r="G34" s="67"/>
      <c r="H34" s="49"/>
      <c r="I34" s="45"/>
      <c r="J34" s="45"/>
      <c r="K34" s="1"/>
    </row>
    <row r="35" spans="1:11" ht="18" customHeight="1" x14ac:dyDescent="0.35">
      <c r="A35" s="45"/>
      <c r="B35" s="45"/>
      <c r="C35" s="54"/>
      <c r="D35" s="49"/>
      <c r="E35" s="45"/>
      <c r="F35" s="45"/>
      <c r="G35" s="54"/>
      <c r="H35" s="49"/>
      <c r="I35" s="45"/>
      <c r="J35" s="45"/>
      <c r="K35" s="1"/>
    </row>
    <row r="36" spans="1:11" ht="18" customHeight="1" x14ac:dyDescent="0.35">
      <c r="A36" s="45"/>
      <c r="B36" s="45"/>
      <c r="C36" s="54"/>
      <c r="D36" s="49"/>
      <c r="E36" s="45"/>
      <c r="F36" s="45"/>
      <c r="G36" s="54"/>
      <c r="H36" s="49"/>
      <c r="I36" s="45"/>
      <c r="J36" s="45"/>
      <c r="K36" s="1"/>
    </row>
    <row r="37" spans="1:11" ht="18" customHeight="1" x14ac:dyDescent="0.35">
      <c r="A37" s="45"/>
      <c r="B37" s="45"/>
      <c r="C37" s="54"/>
      <c r="D37" s="49"/>
      <c r="E37" s="45"/>
      <c r="F37" s="45"/>
      <c r="G37" s="54"/>
      <c r="H37" s="49"/>
      <c r="I37" s="45"/>
      <c r="J37" s="45"/>
      <c r="K37" s="1"/>
    </row>
    <row r="38" spans="1:11" ht="18" customHeight="1" x14ac:dyDescent="0.35">
      <c r="A38" s="45"/>
      <c r="B38" s="83"/>
      <c r="C38" s="68"/>
      <c r="D38" s="82"/>
      <c r="E38" s="45"/>
      <c r="F38" s="82"/>
      <c r="G38" s="82"/>
      <c r="H38" s="75"/>
      <c r="I38" s="45"/>
      <c r="J38" s="74"/>
      <c r="K38" s="1"/>
    </row>
    <row r="39" spans="1:11" ht="18" customHeight="1" x14ac:dyDescent="0.35">
      <c r="D39" s="49"/>
      <c r="E39" s="45"/>
      <c r="F39" s="45"/>
      <c r="G39" s="54"/>
      <c r="H39" s="49"/>
      <c r="I39" s="45"/>
      <c r="J39" s="45"/>
    </row>
  </sheetData>
  <mergeCells count="8">
    <mergeCell ref="K5:L5"/>
    <mergeCell ref="D3:J3"/>
    <mergeCell ref="D5:J5"/>
    <mergeCell ref="D1:J1"/>
    <mergeCell ref="A1:C1"/>
    <mergeCell ref="A2:C2"/>
    <mergeCell ref="A4:C4"/>
    <mergeCell ref="A5:C5"/>
  </mergeCells>
  <phoneticPr fontId="15" type="noConversion"/>
  <hyperlinks>
    <hyperlink ref="K5:L5" location="FORSIDE!A1" display="Forside" xr:uid="{00000000-0004-0000-0E00-000000000000}"/>
  </hyperlinks>
  <printOptions gridLines="1"/>
  <pageMargins left="0.25" right="0.25" top="0.75" bottom="0.75" header="0.3" footer="0.3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9"/>
  <sheetViews>
    <sheetView topLeftCell="A8" workbookViewId="0">
      <selection activeCell="C26" sqref="C26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3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3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3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3" ht="18" customHeight="1" x14ac:dyDescent="0.35">
      <c r="A4" s="339" t="s">
        <v>276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3" ht="18" customHeight="1" x14ac:dyDescent="0.35">
      <c r="A5" s="339" t="s">
        <v>0</v>
      </c>
      <c r="B5" s="339"/>
      <c r="C5" s="339"/>
      <c r="D5" s="339" t="s">
        <v>335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3" ht="18" customHeight="1" x14ac:dyDescent="0.35">
      <c r="A6" s="2"/>
      <c r="B6" s="78" t="s">
        <v>68</v>
      </c>
      <c r="C6" s="20"/>
      <c r="D6" s="13"/>
      <c r="E6" s="2"/>
      <c r="F6" s="2"/>
      <c r="G6" s="1"/>
      <c r="H6" s="13"/>
      <c r="I6" s="2"/>
      <c r="J6" s="2"/>
      <c r="K6" s="1"/>
    </row>
    <row r="7" spans="1:23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3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3" ht="18" customHeight="1" x14ac:dyDescent="0.35">
      <c r="A9" s="2">
        <f>'07. Jan. '!A27+1</f>
        <v>163</v>
      </c>
      <c r="B9" s="45" t="s">
        <v>234</v>
      </c>
      <c r="C9" s="46" t="s">
        <v>99</v>
      </c>
      <c r="D9" s="19"/>
      <c r="E9" s="2"/>
      <c r="F9" s="4"/>
      <c r="G9" s="54" t="s">
        <v>34</v>
      </c>
      <c r="H9" s="4"/>
      <c r="I9" s="2"/>
      <c r="J9" s="4"/>
      <c r="K9" s="2"/>
    </row>
    <row r="10" spans="1:23" s="14" customFormat="1" ht="18" customHeight="1" x14ac:dyDescent="0.35">
      <c r="A10" s="2">
        <f>A9+1</f>
        <v>164</v>
      </c>
      <c r="B10" s="284" t="s">
        <v>234</v>
      </c>
      <c r="C10" s="46" t="s">
        <v>57</v>
      </c>
      <c r="D10" s="19"/>
      <c r="E10" s="2"/>
      <c r="F10" s="4"/>
      <c r="G10" s="54" t="s">
        <v>115</v>
      </c>
      <c r="H10" s="4"/>
      <c r="I10" s="2"/>
      <c r="J10" s="4"/>
      <c r="K10" s="1"/>
    </row>
    <row r="11" spans="1:23" s="43" customFormat="1" ht="18" customHeight="1" x14ac:dyDescent="0.35">
      <c r="A11" s="2">
        <f t="shared" ref="A11:A16" si="0">A10+1</f>
        <v>165</v>
      </c>
      <c r="B11" s="284" t="s">
        <v>234</v>
      </c>
      <c r="C11" s="46" t="s">
        <v>110</v>
      </c>
      <c r="D11" s="19"/>
      <c r="E11" s="2"/>
      <c r="F11" s="4"/>
      <c r="G11" s="54" t="s">
        <v>113</v>
      </c>
      <c r="H11" s="4"/>
      <c r="I11" s="257"/>
      <c r="J11" s="4"/>
      <c r="K11" s="42"/>
    </row>
    <row r="12" spans="1:23" ht="18" customHeight="1" x14ac:dyDescent="0.35">
      <c r="A12" s="2">
        <f t="shared" si="0"/>
        <v>166</v>
      </c>
      <c r="B12" s="45" t="s">
        <v>98</v>
      </c>
      <c r="C12" s="46" t="s">
        <v>100</v>
      </c>
      <c r="D12" s="19"/>
      <c r="E12" s="2"/>
      <c r="F12" s="4"/>
      <c r="G12" s="54" t="s">
        <v>11</v>
      </c>
      <c r="H12" s="4"/>
      <c r="I12" s="2"/>
      <c r="J12" s="4"/>
      <c r="K12" s="1"/>
    </row>
    <row r="13" spans="1:23" ht="18" customHeight="1" x14ac:dyDescent="0.35">
      <c r="A13" s="2">
        <f t="shared" si="0"/>
        <v>167</v>
      </c>
      <c r="B13" s="284" t="s">
        <v>98</v>
      </c>
      <c r="C13" s="46" t="s">
        <v>96</v>
      </c>
      <c r="D13" s="19"/>
      <c r="E13" s="2"/>
      <c r="F13" s="4"/>
      <c r="G13" s="54" t="s">
        <v>101</v>
      </c>
      <c r="H13" s="4"/>
      <c r="I13" s="2"/>
      <c r="J13" s="4"/>
      <c r="K13" s="1"/>
    </row>
    <row r="14" spans="1:23" ht="18" customHeight="1" x14ac:dyDescent="0.35">
      <c r="A14" s="2">
        <f t="shared" si="0"/>
        <v>168</v>
      </c>
      <c r="B14" s="284" t="s">
        <v>98</v>
      </c>
      <c r="C14" s="46" t="s">
        <v>102</v>
      </c>
      <c r="D14" s="19"/>
      <c r="E14" s="2"/>
      <c r="F14" s="4"/>
      <c r="G14" s="54" t="s">
        <v>225</v>
      </c>
      <c r="H14" s="4"/>
      <c r="I14" s="2"/>
      <c r="J14" s="4"/>
      <c r="K14" s="1"/>
    </row>
    <row r="15" spans="1:23" s="14" customFormat="1" ht="18" customHeight="1" x14ac:dyDescent="0.35">
      <c r="A15" s="283">
        <f t="shared" si="0"/>
        <v>169</v>
      </c>
      <c r="B15" s="284" t="s">
        <v>92</v>
      </c>
      <c r="C15" s="285" t="s">
        <v>117</v>
      </c>
      <c r="D15" s="19"/>
      <c r="E15" s="283"/>
      <c r="F15" s="4"/>
      <c r="G15" s="54" t="s">
        <v>219</v>
      </c>
      <c r="H15" s="4"/>
      <c r="I15" s="283"/>
      <c r="J15" s="4"/>
      <c r="K15" s="1"/>
    </row>
    <row r="16" spans="1:23" s="38" customFormat="1" ht="18" customHeight="1" x14ac:dyDescent="0.35">
      <c r="A16" s="283">
        <f t="shared" si="0"/>
        <v>170</v>
      </c>
      <c r="B16" s="284" t="s">
        <v>92</v>
      </c>
      <c r="C16" s="285" t="s">
        <v>220</v>
      </c>
      <c r="D16" s="19"/>
      <c r="E16" s="283"/>
      <c r="F16" s="4"/>
      <c r="G16" s="67" t="s">
        <v>94</v>
      </c>
      <c r="H16" s="19"/>
      <c r="I16" s="283"/>
      <c r="J16" s="4"/>
      <c r="K16" s="79"/>
      <c r="S16" s="74"/>
      <c r="T16" s="240"/>
      <c r="U16" s="75"/>
      <c r="V16" s="74"/>
      <c r="W16" s="74"/>
    </row>
    <row r="17" spans="1:23" ht="18" customHeight="1" x14ac:dyDescent="0.35">
      <c r="A17" s="77"/>
      <c r="B17" s="53"/>
      <c r="C17" s="57"/>
      <c r="D17" s="85"/>
      <c r="E17" s="53"/>
      <c r="F17" s="53"/>
      <c r="G17" s="56"/>
      <c r="H17" s="253"/>
      <c r="I17" s="253"/>
      <c r="J17" s="253"/>
      <c r="K17" s="1"/>
      <c r="S17" s="255"/>
      <c r="T17" s="254"/>
      <c r="U17" s="49"/>
      <c r="V17" s="255"/>
      <c r="W17" s="255"/>
    </row>
    <row r="18" spans="1:23" ht="18" customHeight="1" x14ac:dyDescent="0.35">
      <c r="A18" s="2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A16+1</f>
        <v>171</v>
      </c>
      <c r="B20" s="45" t="s">
        <v>80</v>
      </c>
      <c r="C20" s="46" t="s">
        <v>223</v>
      </c>
      <c r="D20" s="19"/>
      <c r="E20" s="2"/>
      <c r="F20" s="4"/>
      <c r="G20" s="54" t="s">
        <v>78</v>
      </c>
      <c r="H20" s="19"/>
      <c r="I20" s="2"/>
      <c r="J20" s="4"/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 t="shared" ref="A21:A25" si="1">A20+1</f>
        <v>172</v>
      </c>
      <c r="B21" s="284" t="s">
        <v>80</v>
      </c>
      <c r="C21" s="46" t="s">
        <v>222</v>
      </c>
      <c r="D21" s="19"/>
      <c r="E21" s="2"/>
      <c r="F21" s="4"/>
      <c r="G21" s="54" t="s">
        <v>81</v>
      </c>
      <c r="H21" s="19"/>
      <c r="I21" s="2"/>
      <c r="J21" s="4"/>
      <c r="K21" s="1"/>
      <c r="S21" s="45"/>
      <c r="T21" s="46"/>
      <c r="U21" s="49"/>
      <c r="V21" s="45"/>
      <c r="W21" s="45"/>
    </row>
    <row r="22" spans="1:23" ht="18" customHeight="1" x14ac:dyDescent="0.35">
      <c r="A22" s="2">
        <f>A21+1</f>
        <v>173</v>
      </c>
      <c r="B22" s="284" t="s">
        <v>80</v>
      </c>
      <c r="C22" s="226" t="s">
        <v>83</v>
      </c>
      <c r="D22" s="19"/>
      <c r="E22" s="2"/>
      <c r="F22" s="4"/>
      <c r="G22" s="300" t="s">
        <v>82</v>
      </c>
      <c r="H22" s="19"/>
      <c r="I22" s="2"/>
      <c r="J22" s="4"/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>A22+1</f>
        <v>174</v>
      </c>
      <c r="B23" s="45" t="s">
        <v>76</v>
      </c>
      <c r="C23" s="46" t="s">
        <v>217</v>
      </c>
      <c r="D23" s="19"/>
      <c r="E23" s="2"/>
      <c r="F23" s="4"/>
      <c r="G23" s="54" t="s">
        <v>97</v>
      </c>
      <c r="H23" s="19"/>
      <c r="I23" s="2"/>
      <c r="J23" s="4"/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">
        <f t="shared" si="1"/>
        <v>175</v>
      </c>
      <c r="B24" s="284" t="s">
        <v>76</v>
      </c>
      <c r="C24" s="46" t="s">
        <v>216</v>
      </c>
      <c r="D24" s="19"/>
      <c r="E24" s="2"/>
      <c r="F24" s="4"/>
      <c r="G24" s="226" t="s">
        <v>114</v>
      </c>
      <c r="H24" s="19"/>
      <c r="I24" s="2"/>
      <c r="J24" s="4"/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176</v>
      </c>
      <c r="B25" s="284" t="s">
        <v>76</v>
      </c>
      <c r="C25" s="46" t="s">
        <v>79</v>
      </c>
      <c r="D25" s="19"/>
      <c r="E25" s="2"/>
      <c r="F25" s="4"/>
      <c r="G25" s="54" t="s">
        <v>77</v>
      </c>
      <c r="H25" s="19"/>
      <c r="I25" s="2"/>
      <c r="J25" s="4"/>
      <c r="K25" s="2"/>
    </row>
    <row r="26" spans="1:23" s="38" customFormat="1" ht="18" customHeight="1" x14ac:dyDescent="0.35">
      <c r="A26" s="78">
        <v>153</v>
      </c>
      <c r="B26" s="74" t="s">
        <v>209</v>
      </c>
      <c r="C26" s="240" t="s">
        <v>106</v>
      </c>
      <c r="D26" s="307"/>
      <c r="E26" s="78"/>
      <c r="F26" s="308"/>
      <c r="G26" s="309" t="s">
        <v>199</v>
      </c>
      <c r="H26" s="308"/>
      <c r="I26" s="78"/>
      <c r="J26" s="308"/>
      <c r="K26" s="79"/>
    </row>
    <row r="27" spans="1:23" s="14" customFormat="1" ht="18" customHeight="1" x14ac:dyDescent="0.35">
      <c r="A27" s="2" t="s">
        <v>3</v>
      </c>
      <c r="B27" s="222"/>
      <c r="C27" s="88"/>
      <c r="D27" s="19"/>
      <c r="E27" s="87"/>
      <c r="F27" s="4"/>
      <c r="G27" s="54"/>
      <c r="H27" s="19"/>
      <c r="I27" s="87"/>
      <c r="J27" s="4"/>
      <c r="K27" s="2"/>
      <c r="Q27" s="37"/>
    </row>
    <row r="28" spans="1:23" ht="18" customHeight="1" x14ac:dyDescent="0.35">
      <c r="A28" s="2"/>
      <c r="B28" s="2"/>
      <c r="H28" s="13"/>
      <c r="I28" s="2"/>
      <c r="J28" s="2"/>
      <c r="K28" s="2"/>
    </row>
    <row r="29" spans="1:23" ht="18" customHeight="1" x14ac:dyDescent="0.35">
      <c r="A29" s="2"/>
      <c r="B29" s="245" t="s">
        <v>362</v>
      </c>
      <c r="C29" s="54"/>
      <c r="D29" s="13"/>
      <c r="E29" s="2"/>
      <c r="F29" s="2"/>
      <c r="G29" s="46"/>
      <c r="H29" s="13"/>
      <c r="I29" s="2"/>
      <c r="J29" s="2"/>
      <c r="K29" s="2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15" type="noConversion"/>
  <hyperlinks>
    <hyperlink ref="K5:L5" location="FORSIDE!A1" display="Forside" xr:uid="{00000000-0004-0000-0F00-000000000000}"/>
  </hyperlinks>
  <printOptions gridLines="1"/>
  <pageMargins left="0.25" right="0.25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8"/>
  <sheetViews>
    <sheetView workbookViewId="0">
      <selection activeCell="D6" sqref="D6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277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336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278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'14. Jan.'!A25+1</f>
        <v>177</v>
      </c>
      <c r="B9" s="45" t="s">
        <v>233</v>
      </c>
      <c r="C9" s="46" t="s">
        <v>22</v>
      </c>
      <c r="D9" s="19"/>
      <c r="E9" s="2"/>
      <c r="F9" s="4"/>
      <c r="G9" s="54" t="s">
        <v>112</v>
      </c>
      <c r="H9" s="4"/>
      <c r="I9" s="2"/>
      <c r="J9" s="4"/>
      <c r="K9" s="2"/>
    </row>
    <row r="10" spans="1:20" s="14" customFormat="1" ht="18" customHeight="1" x14ac:dyDescent="0.35">
      <c r="A10" s="2">
        <f t="shared" ref="A10:A16" si="0">A9+1</f>
        <v>178</v>
      </c>
      <c r="B10" s="284" t="s">
        <v>233</v>
      </c>
      <c r="C10" s="46" t="s">
        <v>116</v>
      </c>
      <c r="D10" s="19"/>
      <c r="E10" s="2"/>
      <c r="F10" s="4"/>
      <c r="G10" s="54" t="s">
        <v>93</v>
      </c>
      <c r="H10" s="4"/>
      <c r="I10" s="2"/>
      <c r="J10" s="4"/>
      <c r="K10" s="1"/>
    </row>
    <row r="11" spans="1:20" s="43" customFormat="1" ht="18" customHeight="1" x14ac:dyDescent="0.35">
      <c r="A11" s="2">
        <f t="shared" si="0"/>
        <v>179</v>
      </c>
      <c r="B11" s="284" t="s">
        <v>233</v>
      </c>
      <c r="C11" s="46" t="s">
        <v>107</v>
      </c>
      <c r="D11" s="19"/>
      <c r="E11" s="2"/>
      <c r="F11" s="4"/>
      <c r="G11" s="54" t="s">
        <v>108</v>
      </c>
      <c r="H11" s="4"/>
      <c r="I11" s="258"/>
      <c r="J11" s="4"/>
      <c r="K11" s="42"/>
    </row>
    <row r="12" spans="1:20" ht="18" customHeight="1" x14ac:dyDescent="0.35">
      <c r="A12" s="2">
        <f t="shared" si="0"/>
        <v>180</v>
      </c>
      <c r="B12" s="45" t="s">
        <v>207</v>
      </c>
      <c r="C12" s="46" t="s">
        <v>75</v>
      </c>
      <c r="D12" s="19"/>
      <c r="E12" s="2"/>
      <c r="F12" s="4"/>
      <c r="G12" s="54" t="s">
        <v>208</v>
      </c>
      <c r="H12" s="4"/>
      <c r="I12" s="2"/>
      <c r="J12" s="4"/>
      <c r="K12" s="1"/>
    </row>
    <row r="13" spans="1:20" ht="18" customHeight="1" x14ac:dyDescent="0.35">
      <c r="A13" s="2">
        <f t="shared" si="0"/>
        <v>181</v>
      </c>
      <c r="B13" s="284" t="s">
        <v>207</v>
      </c>
      <c r="C13" s="46" t="s">
        <v>279</v>
      </c>
      <c r="D13" s="19"/>
      <c r="E13" s="2"/>
      <c r="F13" s="4"/>
      <c r="G13" s="54" t="s">
        <v>10</v>
      </c>
      <c r="H13" s="4"/>
      <c r="I13" s="2"/>
      <c r="J13" s="4"/>
      <c r="K13" s="1"/>
    </row>
    <row r="14" spans="1:20" ht="18" customHeight="1" x14ac:dyDescent="0.35">
      <c r="A14" s="2">
        <f t="shared" si="0"/>
        <v>182</v>
      </c>
      <c r="B14" s="284" t="s">
        <v>207</v>
      </c>
      <c r="C14" s="46" t="s">
        <v>49</v>
      </c>
      <c r="D14" s="19"/>
      <c r="E14" s="2"/>
      <c r="F14" s="4"/>
      <c r="G14" s="54" t="s">
        <v>74</v>
      </c>
      <c r="H14" s="4"/>
      <c r="I14" s="2"/>
      <c r="J14" s="4"/>
      <c r="K14" s="1"/>
    </row>
    <row r="15" spans="1:20" s="14" customFormat="1" ht="18" customHeight="1" x14ac:dyDescent="0.35">
      <c r="A15" s="2">
        <f t="shared" si="0"/>
        <v>183</v>
      </c>
      <c r="B15" s="45" t="s">
        <v>232</v>
      </c>
      <c r="C15" s="46" t="s">
        <v>85</v>
      </c>
      <c r="D15" s="19"/>
      <c r="E15" s="2"/>
      <c r="F15" s="4"/>
      <c r="G15" s="54" t="s">
        <v>111</v>
      </c>
      <c r="H15" s="4"/>
      <c r="I15" s="2"/>
      <c r="J15" s="4"/>
      <c r="K15" s="1"/>
    </row>
    <row r="16" spans="1:20" ht="18" customHeight="1" x14ac:dyDescent="0.35">
      <c r="A16" s="2">
        <f t="shared" si="0"/>
        <v>184</v>
      </c>
      <c r="B16" s="284" t="s">
        <v>232</v>
      </c>
      <c r="C16" s="46" t="s">
        <v>105</v>
      </c>
      <c r="D16" s="49"/>
      <c r="E16" s="2"/>
      <c r="F16" s="45"/>
      <c r="G16" s="54" t="s">
        <v>109</v>
      </c>
      <c r="H16" s="4"/>
      <c r="I16" s="2"/>
      <c r="J16" s="4"/>
      <c r="K16" s="1"/>
    </row>
    <row r="17" spans="1:23" ht="18" customHeight="1" x14ac:dyDescent="0.35">
      <c r="A17" s="2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A16+1</f>
        <v>185</v>
      </c>
      <c r="B20" s="284" t="s">
        <v>232</v>
      </c>
      <c r="C20" s="46" t="s">
        <v>104</v>
      </c>
      <c r="D20" s="19"/>
      <c r="E20" s="2"/>
      <c r="F20" s="4"/>
      <c r="G20" s="54" t="s">
        <v>58</v>
      </c>
      <c r="H20" s="19"/>
      <c r="I20" s="2"/>
      <c r="J20" s="4"/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83">
        <f t="shared" ref="A21:A27" si="1">A20+1</f>
        <v>186</v>
      </c>
      <c r="B21" s="284" t="s">
        <v>231</v>
      </c>
      <c r="C21" s="285" t="s">
        <v>73</v>
      </c>
      <c r="D21" s="19"/>
      <c r="E21" s="283"/>
      <c r="F21" s="4"/>
      <c r="G21" s="54" t="s">
        <v>91</v>
      </c>
      <c r="H21" s="19"/>
      <c r="I21" s="283"/>
      <c r="J21" s="4"/>
      <c r="K21" s="1"/>
      <c r="S21" s="45"/>
      <c r="T21" s="46"/>
      <c r="U21" s="49"/>
      <c r="V21" s="45"/>
      <c r="W21" s="45"/>
    </row>
    <row r="22" spans="1:23" ht="18" customHeight="1" x14ac:dyDescent="0.35">
      <c r="A22" s="2">
        <f t="shared" si="1"/>
        <v>187</v>
      </c>
      <c r="B22" s="284" t="s">
        <v>231</v>
      </c>
      <c r="C22" s="46" t="s">
        <v>89</v>
      </c>
      <c r="D22" s="19"/>
      <c r="E22" s="2"/>
      <c r="F22" s="4"/>
      <c r="G22" s="67" t="s">
        <v>12</v>
      </c>
      <c r="H22" s="19"/>
      <c r="I22" s="2"/>
      <c r="J22" s="4"/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188</v>
      </c>
      <c r="B23" s="284" t="s">
        <v>231</v>
      </c>
      <c r="C23" s="46" t="s">
        <v>95</v>
      </c>
      <c r="D23" s="19"/>
      <c r="E23" s="2"/>
      <c r="F23" s="4"/>
      <c r="G23" s="54" t="s">
        <v>90</v>
      </c>
      <c r="H23" s="19"/>
      <c r="I23" s="2"/>
      <c r="J23" s="4"/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">
        <f t="shared" si="1"/>
        <v>189</v>
      </c>
      <c r="B24" s="45" t="s">
        <v>209</v>
      </c>
      <c r="C24" s="46" t="s">
        <v>199</v>
      </c>
      <c r="D24" s="19"/>
      <c r="E24" s="2"/>
      <c r="F24" s="4"/>
      <c r="G24" s="54" t="s">
        <v>103</v>
      </c>
      <c r="H24" s="19"/>
      <c r="I24" s="2"/>
      <c r="J24" s="4"/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190</v>
      </c>
      <c r="B25" s="284" t="s">
        <v>209</v>
      </c>
      <c r="C25" s="88" t="s">
        <v>88</v>
      </c>
      <c r="D25" s="19"/>
      <c r="E25" s="87"/>
      <c r="F25" s="4"/>
      <c r="G25" s="54" t="s">
        <v>106</v>
      </c>
      <c r="H25" s="19"/>
      <c r="I25" s="87"/>
      <c r="J25" s="4"/>
      <c r="K25" s="2"/>
    </row>
    <row r="26" spans="1:23" s="38" customFormat="1" ht="18" customHeight="1" x14ac:dyDescent="0.35">
      <c r="A26" s="2">
        <f t="shared" si="1"/>
        <v>191</v>
      </c>
      <c r="B26" s="284" t="s">
        <v>209</v>
      </c>
      <c r="C26" s="88" t="s">
        <v>84</v>
      </c>
      <c r="D26" s="19"/>
      <c r="E26" s="87"/>
      <c r="F26" s="4"/>
      <c r="G26" s="54" t="s">
        <v>86</v>
      </c>
      <c r="H26" s="19"/>
      <c r="I26" s="87"/>
      <c r="J26" s="4"/>
      <c r="K26" s="79"/>
    </row>
    <row r="27" spans="1:23" s="14" customFormat="1" ht="18" customHeight="1" x14ac:dyDescent="0.35">
      <c r="A27" s="283">
        <f t="shared" si="1"/>
        <v>192</v>
      </c>
      <c r="B27" s="89" t="s">
        <v>76</v>
      </c>
      <c r="C27" s="88" t="s">
        <v>114</v>
      </c>
      <c r="D27" s="19"/>
      <c r="E27" s="87"/>
      <c r="F27" s="4"/>
      <c r="G27" s="54" t="s">
        <v>217</v>
      </c>
      <c r="H27" s="19"/>
      <c r="I27" s="87"/>
      <c r="J27" s="4"/>
      <c r="K27" s="2"/>
      <c r="Q27" s="37"/>
    </row>
    <row r="28" spans="1:23" ht="18" customHeight="1" x14ac:dyDescent="0.35">
      <c r="A28" s="2"/>
      <c r="B28" s="2"/>
      <c r="C28" s="54"/>
      <c r="H28" s="13"/>
      <c r="I28" s="2"/>
      <c r="J28" s="2"/>
      <c r="K28" s="2"/>
    </row>
    <row r="29" spans="1:23" ht="18" customHeight="1" x14ac:dyDescent="0.35">
      <c r="A29" s="45"/>
      <c r="B29" s="45"/>
      <c r="C29" s="56"/>
      <c r="D29" s="49"/>
      <c r="E29" s="45"/>
      <c r="F29" s="45"/>
      <c r="G29" s="46"/>
      <c r="H29" s="49"/>
      <c r="I29" s="45"/>
      <c r="J29" s="45"/>
      <c r="K29" s="2"/>
    </row>
    <row r="30" spans="1:23" ht="18" customHeight="1" x14ac:dyDescent="0.35">
      <c r="A30" s="45"/>
      <c r="B30" s="45"/>
      <c r="C30" s="46"/>
      <c r="D30" s="49"/>
      <c r="E30" s="45"/>
      <c r="F30" s="45"/>
      <c r="G30" s="46"/>
      <c r="H30" s="49"/>
      <c r="I30" s="45"/>
      <c r="J30" s="45"/>
      <c r="K30" s="2"/>
    </row>
    <row r="31" spans="1:23" ht="18" customHeight="1" x14ac:dyDescent="0.35">
      <c r="A31" s="45"/>
      <c r="B31" s="45"/>
      <c r="C31" s="46"/>
      <c r="D31" s="49"/>
      <c r="E31" s="45"/>
      <c r="F31" s="45"/>
      <c r="G31" s="54"/>
      <c r="H31" s="49"/>
      <c r="I31" s="45"/>
      <c r="J31" s="45"/>
      <c r="K31" s="1"/>
    </row>
    <row r="32" spans="1:23" ht="18" customHeight="1" x14ac:dyDescent="0.35">
      <c r="A32" s="45"/>
      <c r="B32" s="45"/>
      <c r="C32" s="54"/>
      <c r="D32" s="49"/>
      <c r="E32" s="45"/>
      <c r="F32" s="45"/>
      <c r="G32" s="54"/>
      <c r="H32" s="49"/>
      <c r="I32" s="45"/>
      <c r="J32" s="45"/>
      <c r="K32" s="1"/>
    </row>
    <row r="33" spans="1:11" ht="18" customHeight="1" x14ac:dyDescent="0.35">
      <c r="A33" s="45"/>
      <c r="B33" s="45"/>
      <c r="C33" s="54"/>
      <c r="D33" s="49"/>
      <c r="E33" s="45"/>
      <c r="F33" s="45"/>
      <c r="G33" s="67"/>
      <c r="H33" s="49"/>
      <c r="I33" s="45"/>
      <c r="J33" s="45"/>
      <c r="K33" s="1"/>
    </row>
    <row r="34" spans="1:11" ht="18" customHeight="1" x14ac:dyDescent="0.35">
      <c r="A34" s="45"/>
      <c r="B34" s="45"/>
      <c r="C34" s="54"/>
      <c r="D34" s="49"/>
      <c r="E34" s="45"/>
      <c r="F34" s="45"/>
      <c r="G34" s="54"/>
      <c r="H34" s="49"/>
      <c r="I34" s="45"/>
      <c r="J34" s="45"/>
      <c r="K34" s="1"/>
    </row>
    <row r="35" spans="1:11" ht="18" customHeight="1" x14ac:dyDescent="0.35">
      <c r="A35" s="45"/>
      <c r="B35" s="45"/>
      <c r="C35" s="54"/>
      <c r="D35" s="49"/>
      <c r="E35" s="45"/>
      <c r="F35" s="45"/>
      <c r="G35" s="54"/>
      <c r="H35" s="49"/>
      <c r="I35" s="45"/>
      <c r="J35" s="45"/>
      <c r="K35" s="1"/>
    </row>
    <row r="36" spans="1:11" ht="18" customHeight="1" x14ac:dyDescent="0.35">
      <c r="A36" s="45"/>
      <c r="B36" s="45"/>
      <c r="C36" s="54"/>
      <c r="D36" s="49"/>
      <c r="E36" s="45"/>
      <c r="F36" s="45"/>
      <c r="G36" s="54"/>
      <c r="H36" s="49"/>
      <c r="I36" s="45"/>
      <c r="J36" s="45"/>
      <c r="K36" s="1"/>
    </row>
    <row r="37" spans="1:11" ht="18" customHeight="1" x14ac:dyDescent="0.35">
      <c r="A37" s="45"/>
      <c r="B37" s="83"/>
      <c r="C37" s="68"/>
      <c r="D37" s="82"/>
      <c r="E37" s="45"/>
      <c r="F37" s="82"/>
      <c r="G37" s="82"/>
      <c r="H37" s="75"/>
      <c r="I37" s="45"/>
      <c r="J37" s="74"/>
      <c r="K37" s="1"/>
    </row>
    <row r="38" spans="1:11" ht="18" customHeight="1" x14ac:dyDescent="0.35">
      <c r="D38" s="49"/>
      <c r="E38" s="45"/>
      <c r="F38" s="45"/>
      <c r="G38" s="54"/>
      <c r="H38" s="49"/>
      <c r="I38" s="45"/>
      <c r="J38" s="45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25" type="noConversion"/>
  <hyperlinks>
    <hyperlink ref="K5:L5" location="FORSIDE!A1" display="Forside" xr:uid="{00000000-0004-0000-1000-000000000000}"/>
  </hyperlinks>
  <printOptions gridLines="1"/>
  <pageMargins left="0.25" right="0.25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32"/>
  <dimension ref="A1:W30"/>
  <sheetViews>
    <sheetView workbookViewId="0">
      <selection activeCell="C13" sqref="C13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280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337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69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20" t="s">
        <v>286</v>
      </c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s="38" customFormat="1" ht="18" customHeight="1" x14ac:dyDescent="0.35">
      <c r="A9" s="294">
        <v>10</v>
      </c>
      <c r="B9" s="295" t="s">
        <v>245</v>
      </c>
      <c r="C9" s="319" t="s">
        <v>73</v>
      </c>
      <c r="D9" s="19"/>
      <c r="E9" s="294"/>
      <c r="F9" s="4"/>
      <c r="G9" s="54" t="s">
        <v>84</v>
      </c>
      <c r="H9" s="19"/>
      <c r="I9" s="294"/>
      <c r="J9" s="4"/>
      <c r="K9" s="79"/>
    </row>
    <row r="10" spans="1:20" s="14" customFormat="1" ht="18" customHeight="1" x14ac:dyDescent="0.35">
      <c r="A10" s="294">
        <v>11</v>
      </c>
      <c r="B10" s="295" t="s">
        <v>245</v>
      </c>
      <c r="C10" s="319" t="s">
        <v>111</v>
      </c>
      <c r="D10" s="19"/>
      <c r="E10" s="294"/>
      <c r="F10" s="4"/>
      <c r="G10" s="54" t="s">
        <v>105</v>
      </c>
      <c r="H10" s="19"/>
      <c r="I10" s="294"/>
      <c r="J10" s="4"/>
      <c r="K10" s="294"/>
      <c r="Q10" s="293"/>
    </row>
    <row r="11" spans="1:20" s="38" customFormat="1" ht="18" customHeight="1" x14ac:dyDescent="0.35">
      <c r="A11" s="294">
        <v>12</v>
      </c>
      <c r="B11" s="295" t="s">
        <v>245</v>
      </c>
      <c r="C11" s="319" t="s">
        <v>118</v>
      </c>
      <c r="D11" s="19"/>
      <c r="E11" s="294"/>
      <c r="F11" s="4"/>
      <c r="G11" s="54" t="s">
        <v>198</v>
      </c>
      <c r="H11" s="19"/>
      <c r="I11" s="294"/>
      <c r="J11" s="4"/>
      <c r="K11" s="79"/>
    </row>
    <row r="12" spans="1:20" s="14" customFormat="1" ht="18" customHeight="1" x14ac:dyDescent="0.35">
      <c r="A12" s="294">
        <v>13</v>
      </c>
      <c r="B12" s="295" t="s">
        <v>245</v>
      </c>
      <c r="C12" s="319" t="s">
        <v>90</v>
      </c>
      <c r="D12" s="19"/>
      <c r="E12" s="294"/>
      <c r="F12" s="4"/>
      <c r="G12" s="54" t="s">
        <v>75</v>
      </c>
      <c r="H12" s="19"/>
      <c r="I12" s="294"/>
      <c r="J12" s="4"/>
      <c r="K12" s="294"/>
      <c r="Q12" s="293"/>
    </row>
    <row r="13" spans="1:20" ht="18" customHeight="1" x14ac:dyDescent="0.35">
      <c r="A13" s="2">
        <f>'21. Jan'!A27+1</f>
        <v>193</v>
      </c>
      <c r="B13" s="45" t="s">
        <v>92</v>
      </c>
      <c r="C13" s="224" t="s">
        <v>220</v>
      </c>
      <c r="D13" s="19"/>
      <c r="E13" s="2"/>
      <c r="F13" s="4"/>
      <c r="G13" s="54" t="s">
        <v>219</v>
      </c>
      <c r="H13" s="4"/>
      <c r="I13" s="2"/>
      <c r="J13" s="4"/>
      <c r="K13" s="2"/>
    </row>
    <row r="14" spans="1:20" s="14" customFormat="1" ht="18" customHeight="1" x14ac:dyDescent="0.35">
      <c r="A14" s="2">
        <f>A13+1</f>
        <v>194</v>
      </c>
      <c r="B14" s="284" t="s">
        <v>92</v>
      </c>
      <c r="C14" s="46" t="s">
        <v>94</v>
      </c>
      <c r="D14" s="19"/>
      <c r="E14" s="2"/>
      <c r="F14" s="4"/>
      <c r="G14" s="54" t="s">
        <v>117</v>
      </c>
      <c r="H14" s="4"/>
      <c r="I14" s="2"/>
      <c r="J14" s="4"/>
      <c r="K14" s="1"/>
    </row>
    <row r="15" spans="1:20" s="43" customFormat="1" ht="18" customHeight="1" x14ac:dyDescent="0.35">
      <c r="A15" s="2">
        <f t="shared" ref="A15:A17" si="0">A14+1</f>
        <v>195</v>
      </c>
      <c r="B15" s="284" t="s">
        <v>76</v>
      </c>
      <c r="C15" s="46" t="s">
        <v>97</v>
      </c>
      <c r="D15" s="19"/>
      <c r="E15" s="2"/>
      <c r="F15" s="4"/>
      <c r="G15" s="54" t="s">
        <v>216</v>
      </c>
      <c r="H15" s="4"/>
      <c r="I15" s="261"/>
      <c r="J15" s="4"/>
      <c r="K15" s="42"/>
    </row>
    <row r="16" spans="1:20" ht="18" customHeight="1" x14ac:dyDescent="0.35">
      <c r="A16" s="2">
        <f t="shared" si="0"/>
        <v>196</v>
      </c>
      <c r="B16" s="284" t="s">
        <v>76</v>
      </c>
      <c r="C16" s="46" t="s">
        <v>79</v>
      </c>
      <c r="D16" s="19"/>
      <c r="E16" s="2"/>
      <c r="F16" s="4"/>
      <c r="G16" s="54" t="s">
        <v>217</v>
      </c>
      <c r="H16" s="4"/>
      <c r="I16" s="2"/>
      <c r="J16" s="4"/>
      <c r="K16" s="1"/>
    </row>
    <row r="17" spans="1:23" ht="18" customHeight="1" x14ac:dyDescent="0.35">
      <c r="A17" s="2">
        <f t="shared" si="0"/>
        <v>197</v>
      </c>
      <c r="B17" s="284" t="s">
        <v>76</v>
      </c>
      <c r="C17" s="46" t="s">
        <v>77</v>
      </c>
      <c r="D17" s="19"/>
      <c r="E17" s="2"/>
      <c r="F17" s="4"/>
      <c r="G17" s="54" t="s">
        <v>114</v>
      </c>
      <c r="H17" s="4"/>
      <c r="I17" s="2"/>
      <c r="J17" s="4"/>
      <c r="K17" s="1"/>
    </row>
    <row r="18" spans="1:23" ht="18" customHeight="1" x14ac:dyDescent="0.35">
      <c r="A18" s="77"/>
      <c r="B18" s="53"/>
      <c r="C18" s="57"/>
      <c r="D18" s="81"/>
      <c r="E18" s="53"/>
      <c r="F18" s="80"/>
      <c r="G18" s="56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2" t="s">
        <v>67</v>
      </c>
      <c r="C19" s="57"/>
      <c r="D19" s="49"/>
      <c r="E19" s="45"/>
      <c r="F19" s="45"/>
      <c r="G19" s="54"/>
      <c r="H19" s="2"/>
      <c r="I19" s="2"/>
      <c r="J19" s="2"/>
      <c r="K19" s="1"/>
      <c r="S19" s="45"/>
      <c r="T19" s="46"/>
      <c r="U19" s="49"/>
      <c r="V19" s="45"/>
      <c r="W19" s="45"/>
    </row>
    <row r="20" spans="1:23" ht="18" customHeight="1" x14ac:dyDescent="0.35">
      <c r="A20" s="2"/>
      <c r="B20" s="77"/>
      <c r="C20" s="56"/>
      <c r="D20" s="40"/>
      <c r="E20" s="2"/>
      <c r="F20" s="2"/>
      <c r="G20" s="46"/>
      <c r="H20" s="13"/>
      <c r="I20" s="2"/>
      <c r="J20" s="2"/>
      <c r="K20" s="2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>A17+1</f>
        <v>198</v>
      </c>
      <c r="B21" s="284" t="s">
        <v>98</v>
      </c>
      <c r="C21" s="46" t="s">
        <v>11</v>
      </c>
      <c r="D21" s="19"/>
      <c r="E21" s="2"/>
      <c r="F21" s="4"/>
      <c r="G21" s="54" t="s">
        <v>96</v>
      </c>
      <c r="H21" s="19"/>
      <c r="I21" s="2"/>
      <c r="J21" s="4"/>
      <c r="K21" s="1"/>
      <c r="S21" s="45"/>
      <c r="T21" s="46"/>
      <c r="U21" s="49"/>
      <c r="V21" s="45"/>
      <c r="W21" s="45"/>
    </row>
    <row r="22" spans="1:23" s="14" customFormat="1" ht="18" customHeight="1" x14ac:dyDescent="0.35">
      <c r="A22" s="2">
        <f t="shared" ref="A22:A26" si="1">A21+1</f>
        <v>199</v>
      </c>
      <c r="B22" s="284" t="s">
        <v>98</v>
      </c>
      <c r="C22" s="46" t="s">
        <v>102</v>
      </c>
      <c r="D22" s="19"/>
      <c r="E22" s="2"/>
      <c r="F22" s="4"/>
      <c r="G22" s="54" t="s">
        <v>100</v>
      </c>
      <c r="H22" s="19"/>
      <c r="I22" s="2"/>
      <c r="J22" s="4"/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200</v>
      </c>
      <c r="B23" s="284" t="s">
        <v>98</v>
      </c>
      <c r="C23" s="46" t="s">
        <v>225</v>
      </c>
      <c r="D23" s="19"/>
      <c r="E23" s="2"/>
      <c r="F23" s="4"/>
      <c r="G23" s="67" t="s">
        <v>101</v>
      </c>
      <c r="H23" s="19"/>
      <c r="I23" s="2"/>
      <c r="J23" s="4"/>
      <c r="K23" s="1"/>
      <c r="S23" s="45"/>
      <c r="T23" s="46"/>
      <c r="U23" s="49"/>
      <c r="V23" s="45"/>
      <c r="W23" s="45"/>
    </row>
    <row r="24" spans="1:23" ht="18" customHeight="1" x14ac:dyDescent="0.35">
      <c r="A24" s="2">
        <f t="shared" si="1"/>
        <v>201</v>
      </c>
      <c r="B24" s="89" t="s">
        <v>234</v>
      </c>
      <c r="C24" s="46" t="s">
        <v>235</v>
      </c>
      <c r="D24" s="19"/>
      <c r="E24" s="2"/>
      <c r="F24" s="4"/>
      <c r="G24" s="54" t="s">
        <v>57</v>
      </c>
      <c r="H24" s="19"/>
      <c r="I24" s="2"/>
      <c r="J24" s="4"/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202</v>
      </c>
      <c r="B25" s="284" t="s">
        <v>234</v>
      </c>
      <c r="C25" s="46" t="s">
        <v>110</v>
      </c>
      <c r="D25" s="19"/>
      <c r="E25" s="2"/>
      <c r="F25" s="4"/>
      <c r="G25" s="54" t="s">
        <v>99</v>
      </c>
      <c r="H25" s="19"/>
      <c r="I25" s="2"/>
      <c r="J25" s="4"/>
      <c r="K25" s="1"/>
      <c r="S25" s="45"/>
      <c r="T25" s="46"/>
      <c r="U25" s="49"/>
      <c r="V25" s="45"/>
      <c r="W25" s="45"/>
    </row>
    <row r="26" spans="1:23" s="14" customFormat="1" ht="18" customHeight="1" x14ac:dyDescent="0.35">
      <c r="A26" s="2">
        <f t="shared" si="1"/>
        <v>203</v>
      </c>
      <c r="B26" s="284" t="s">
        <v>234</v>
      </c>
      <c r="C26" s="46" t="s">
        <v>113</v>
      </c>
      <c r="D26" s="19"/>
      <c r="E26" s="2"/>
      <c r="F26" s="4"/>
      <c r="G26" s="54" t="s">
        <v>115</v>
      </c>
      <c r="H26" s="19"/>
      <c r="I26" s="2"/>
      <c r="J26" s="4"/>
      <c r="K26" s="2"/>
    </row>
    <row r="27" spans="1:23" s="38" customFormat="1" ht="18" customHeight="1" x14ac:dyDescent="0.35">
      <c r="A27" s="78">
        <v>124</v>
      </c>
      <c r="B27" s="74" t="s">
        <v>207</v>
      </c>
      <c r="C27" s="240" t="s">
        <v>49</v>
      </c>
      <c r="D27" s="307"/>
      <c r="E27" s="78"/>
      <c r="F27" s="308"/>
      <c r="G27" s="309" t="s">
        <v>10</v>
      </c>
      <c r="H27" s="308"/>
      <c r="I27" s="78"/>
      <c r="J27" s="308"/>
      <c r="K27" s="79"/>
    </row>
    <row r="28" spans="1:23" s="14" customFormat="1" ht="18" customHeight="1" x14ac:dyDescent="0.35">
      <c r="A28" s="283" t="s">
        <v>3</v>
      </c>
      <c r="B28" s="283"/>
      <c r="C28" s="285"/>
      <c r="D28" s="19"/>
      <c r="E28" s="283"/>
      <c r="F28" s="4"/>
      <c r="G28" s="54"/>
      <c r="H28" s="19"/>
      <c r="I28" s="283"/>
      <c r="J28" s="4"/>
      <c r="K28" s="2"/>
      <c r="Q28" s="37"/>
    </row>
    <row r="29" spans="1:23" ht="18" customHeight="1" x14ac:dyDescent="0.35">
      <c r="A29" s="2"/>
      <c r="B29" s="2"/>
      <c r="H29" s="13"/>
      <c r="I29" s="2"/>
      <c r="J29" s="2"/>
      <c r="K29" s="2"/>
    </row>
    <row r="30" spans="1:23" ht="18" customHeight="1" x14ac:dyDescent="0.35">
      <c r="A30" s="2"/>
      <c r="B30" s="245" t="s">
        <v>355</v>
      </c>
      <c r="C30" s="54"/>
      <c r="D30" s="13"/>
      <c r="E30" s="2"/>
      <c r="F30" s="2"/>
      <c r="G30" s="46"/>
      <c r="H30" s="13"/>
      <c r="I30" s="2"/>
      <c r="J30" s="2"/>
      <c r="K30" s="2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15" type="noConversion"/>
  <hyperlinks>
    <hyperlink ref="K5:L5" location="FORSIDE!A1" display="Forside" xr:uid="{00000000-0004-0000-1100-000000000000}"/>
  </hyperlinks>
  <pageMargins left="0.25" right="0.25" top="0.75" bottom="0.75" header="0.3" footer="0.3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4"/>
  <sheetViews>
    <sheetView topLeftCell="A10" workbookViewId="0">
      <selection activeCell="G30" sqref="G30"/>
    </sheetView>
  </sheetViews>
  <sheetFormatPr defaultRowHeight="18" customHeight="1" x14ac:dyDescent="0.25"/>
  <cols>
    <col min="1" max="1" width="6.81640625" style="281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83"/>
      <c r="F2" s="283"/>
      <c r="G2" s="1"/>
      <c r="H2" s="13"/>
      <c r="I2" s="283"/>
      <c r="J2" s="283"/>
      <c r="K2" s="1"/>
    </row>
    <row r="3" spans="1:20" ht="18" customHeight="1" x14ac:dyDescent="0.35">
      <c r="A3" s="283" t="s">
        <v>45</v>
      </c>
      <c r="B3" s="283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285</v>
      </c>
      <c r="B4" s="339"/>
      <c r="C4" s="339"/>
      <c r="D4" s="13"/>
      <c r="E4" s="283"/>
      <c r="F4" s="283"/>
      <c r="G4" s="287"/>
      <c r="H4" s="13"/>
      <c r="I4" s="283"/>
      <c r="J4" s="283"/>
      <c r="K4" s="1"/>
    </row>
    <row r="5" spans="1:20" ht="18" customHeight="1" x14ac:dyDescent="0.35">
      <c r="A5" s="339" t="s">
        <v>0</v>
      </c>
      <c r="B5" s="339"/>
      <c r="C5" s="339"/>
      <c r="D5" s="339" t="s">
        <v>329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83"/>
      <c r="B6" s="78" t="s">
        <v>70</v>
      </c>
      <c r="C6" s="20"/>
      <c r="D6" s="13"/>
      <c r="E6" s="283"/>
      <c r="F6" s="283"/>
      <c r="G6" s="1"/>
      <c r="H6" s="13"/>
      <c r="I6" s="283"/>
      <c r="J6" s="283"/>
      <c r="K6" s="1"/>
    </row>
    <row r="7" spans="1:20" ht="18" customHeight="1" x14ac:dyDescent="0.35">
      <c r="A7" s="283"/>
      <c r="B7" s="283" t="s">
        <v>4</v>
      </c>
      <c r="C7" s="42"/>
      <c r="D7" s="13" t="s">
        <v>1</v>
      </c>
      <c r="E7" s="283"/>
      <c r="F7" s="283" t="s">
        <v>2</v>
      </c>
      <c r="G7" s="1"/>
      <c r="H7" s="13" t="s">
        <v>1</v>
      </c>
      <c r="I7" s="283"/>
      <c r="J7" s="283" t="s">
        <v>2</v>
      </c>
      <c r="K7" s="283"/>
    </row>
    <row r="8" spans="1:20" ht="18" customHeight="1" x14ac:dyDescent="0.35">
      <c r="A8" s="283"/>
      <c r="B8" s="283"/>
      <c r="C8" s="42"/>
      <c r="D8" s="13"/>
      <c r="E8" s="283"/>
      <c r="F8" s="283"/>
      <c r="G8" s="1"/>
      <c r="H8" s="13"/>
      <c r="I8" s="283"/>
      <c r="J8" s="283"/>
      <c r="K8" s="283"/>
    </row>
    <row r="9" spans="1:20" ht="18" customHeight="1" x14ac:dyDescent="0.35">
      <c r="A9" s="283">
        <f>'04. Feb. P'!A26+1</f>
        <v>204</v>
      </c>
      <c r="B9" s="284" t="s">
        <v>80</v>
      </c>
      <c r="C9" s="285" t="s">
        <v>78</v>
      </c>
      <c r="D9" s="19"/>
      <c r="E9" s="283"/>
      <c r="F9" s="4"/>
      <c r="G9" s="54" t="s">
        <v>222</v>
      </c>
      <c r="H9" s="4"/>
      <c r="I9" s="283"/>
      <c r="J9" s="4"/>
      <c r="K9" s="283"/>
    </row>
    <row r="10" spans="1:20" s="14" customFormat="1" ht="18" customHeight="1" x14ac:dyDescent="0.35">
      <c r="A10" s="283">
        <f>A9+1</f>
        <v>205</v>
      </c>
      <c r="B10" s="295" t="s">
        <v>80</v>
      </c>
      <c r="C10" s="285" t="s">
        <v>83</v>
      </c>
      <c r="D10" s="19"/>
      <c r="E10" s="283"/>
      <c r="F10" s="4"/>
      <c r="G10" s="54" t="s">
        <v>223</v>
      </c>
      <c r="H10" s="4"/>
      <c r="I10" s="283"/>
      <c r="J10" s="4"/>
      <c r="K10" s="1"/>
    </row>
    <row r="11" spans="1:20" s="43" customFormat="1" ht="18" customHeight="1" x14ac:dyDescent="0.35">
      <c r="A11" s="283">
        <f t="shared" ref="A11:A15" si="0">A10+1</f>
        <v>206</v>
      </c>
      <c r="B11" s="295" t="s">
        <v>80</v>
      </c>
      <c r="C11" s="285" t="s">
        <v>82</v>
      </c>
      <c r="D11" s="19"/>
      <c r="E11" s="283"/>
      <c r="F11" s="4"/>
      <c r="G11" s="54" t="s">
        <v>81</v>
      </c>
      <c r="H11" s="4"/>
      <c r="I11" s="283"/>
      <c r="J11" s="4"/>
      <c r="K11" s="42"/>
    </row>
    <row r="12" spans="1:20" ht="18" customHeight="1" x14ac:dyDescent="0.35">
      <c r="A12" s="299">
        <f t="shared" si="0"/>
        <v>207</v>
      </c>
      <c r="B12" s="284" t="s">
        <v>232</v>
      </c>
      <c r="C12" s="285" t="s">
        <v>105</v>
      </c>
      <c r="D12" s="19"/>
      <c r="E12" s="283"/>
      <c r="F12" s="4"/>
      <c r="G12" s="54" t="s">
        <v>85</v>
      </c>
      <c r="H12" s="4"/>
      <c r="I12" s="283"/>
      <c r="J12" s="4"/>
      <c r="K12" s="1"/>
    </row>
    <row r="13" spans="1:20" ht="18" customHeight="1" x14ac:dyDescent="0.35">
      <c r="A13" s="283">
        <f t="shared" si="0"/>
        <v>208</v>
      </c>
      <c r="B13" s="284" t="s">
        <v>232</v>
      </c>
      <c r="C13" s="285" t="s">
        <v>104</v>
      </c>
      <c r="D13" s="19"/>
      <c r="E13" s="283"/>
      <c r="F13" s="4"/>
      <c r="G13" s="54" t="s">
        <v>111</v>
      </c>
      <c r="H13" s="4"/>
      <c r="I13" s="283"/>
      <c r="J13" s="4"/>
      <c r="K13" s="1"/>
    </row>
    <row r="14" spans="1:20" s="14" customFormat="1" ht="18" customHeight="1" x14ac:dyDescent="0.35">
      <c r="A14" s="283">
        <f t="shared" si="0"/>
        <v>209</v>
      </c>
      <c r="B14" s="284" t="s">
        <v>232</v>
      </c>
      <c r="C14" s="285" t="s">
        <v>58</v>
      </c>
      <c r="D14" s="19"/>
      <c r="E14" s="283"/>
      <c r="F14" s="4"/>
      <c r="G14" s="54" t="s">
        <v>109</v>
      </c>
      <c r="H14" s="4"/>
      <c r="I14" s="283"/>
      <c r="J14" s="4"/>
      <c r="K14" s="1"/>
    </row>
    <row r="15" spans="1:20" ht="18" customHeight="1" x14ac:dyDescent="0.35">
      <c r="A15" s="283">
        <f t="shared" si="0"/>
        <v>210</v>
      </c>
      <c r="B15" s="284" t="s">
        <v>231</v>
      </c>
      <c r="C15" s="226" t="s">
        <v>287</v>
      </c>
      <c r="D15" s="49"/>
      <c r="E15" s="283"/>
      <c r="F15" s="284"/>
      <c r="G15" s="54" t="s">
        <v>73</v>
      </c>
      <c r="H15" s="4"/>
      <c r="I15" s="283"/>
      <c r="J15" s="4"/>
      <c r="K15" s="1"/>
    </row>
    <row r="16" spans="1:20" ht="18" customHeight="1" x14ac:dyDescent="0.35">
      <c r="A16" s="78">
        <v>138</v>
      </c>
      <c r="B16" s="74" t="s">
        <v>76</v>
      </c>
      <c r="C16" s="240" t="s">
        <v>79</v>
      </c>
      <c r="D16" s="307"/>
      <c r="E16" s="78"/>
      <c r="F16" s="308"/>
      <c r="G16" s="309" t="s">
        <v>216</v>
      </c>
      <c r="H16" s="307"/>
      <c r="I16" s="78"/>
      <c r="J16" s="308"/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56"/>
      <c r="H17" s="283"/>
      <c r="I17" s="283"/>
      <c r="J17" s="283"/>
      <c r="K17" s="1"/>
      <c r="S17" s="284"/>
      <c r="T17" s="285"/>
      <c r="U17" s="49"/>
      <c r="V17" s="284"/>
      <c r="W17" s="284"/>
    </row>
    <row r="18" spans="1:23" ht="18" customHeight="1" x14ac:dyDescent="0.35">
      <c r="A18" s="283"/>
      <c r="B18" s="283" t="s">
        <v>65</v>
      </c>
      <c r="C18" s="57"/>
      <c r="D18" s="49"/>
      <c r="E18" s="284"/>
      <c r="F18" s="284"/>
      <c r="G18" s="54"/>
      <c r="H18" s="283"/>
      <c r="I18" s="283"/>
      <c r="J18" s="283"/>
      <c r="K18" s="1"/>
      <c r="S18" s="284"/>
      <c r="T18" s="285"/>
      <c r="U18" s="49"/>
      <c r="V18" s="284"/>
      <c r="W18" s="284"/>
    </row>
    <row r="19" spans="1:23" ht="18" customHeight="1" x14ac:dyDescent="0.35">
      <c r="A19" s="283"/>
      <c r="B19" s="77"/>
      <c r="C19" s="56"/>
      <c r="D19" s="40"/>
      <c r="E19" s="283"/>
      <c r="F19" s="283"/>
      <c r="G19" s="285"/>
      <c r="H19" s="13"/>
      <c r="I19" s="283"/>
      <c r="J19" s="283"/>
      <c r="K19" s="283"/>
      <c r="S19" s="284"/>
      <c r="T19" s="285"/>
      <c r="U19" s="49"/>
      <c r="V19" s="284"/>
      <c r="W19" s="284"/>
    </row>
    <row r="20" spans="1:23" s="14" customFormat="1" ht="18" customHeight="1" x14ac:dyDescent="0.35">
      <c r="A20" s="283">
        <f>A15+1</f>
        <v>211</v>
      </c>
      <c r="B20" s="284" t="s">
        <v>231</v>
      </c>
      <c r="C20" s="285" t="s">
        <v>95</v>
      </c>
      <c r="D20" s="19"/>
      <c r="E20" s="283"/>
      <c r="F20" s="4"/>
      <c r="G20" s="54" t="s">
        <v>91</v>
      </c>
      <c r="H20" s="19"/>
      <c r="I20" s="283"/>
      <c r="J20" s="4"/>
      <c r="K20" s="1"/>
      <c r="S20" s="284"/>
      <c r="T20" s="285"/>
      <c r="U20" s="49"/>
      <c r="V20" s="284"/>
      <c r="W20" s="284"/>
    </row>
    <row r="21" spans="1:23" s="14" customFormat="1" ht="18" customHeight="1" x14ac:dyDescent="0.35">
      <c r="A21" s="283">
        <f t="shared" ref="A21:A26" si="1">A20+1</f>
        <v>212</v>
      </c>
      <c r="B21" s="284" t="s">
        <v>231</v>
      </c>
      <c r="C21" s="285" t="s">
        <v>90</v>
      </c>
      <c r="D21" s="19"/>
      <c r="E21" s="283"/>
      <c r="F21" s="4"/>
      <c r="G21" s="54" t="s">
        <v>12</v>
      </c>
      <c r="H21" s="19"/>
      <c r="I21" s="283"/>
      <c r="J21" s="4"/>
      <c r="K21" s="1"/>
      <c r="S21" s="284"/>
      <c r="T21" s="285"/>
      <c r="U21" s="49"/>
      <c r="V21" s="284"/>
      <c r="W21" s="284"/>
    </row>
    <row r="22" spans="1:23" ht="18" customHeight="1" x14ac:dyDescent="0.35">
      <c r="A22" s="283">
        <f t="shared" si="1"/>
        <v>213</v>
      </c>
      <c r="B22" s="284" t="s">
        <v>207</v>
      </c>
      <c r="C22" s="285" t="s">
        <v>48</v>
      </c>
      <c r="D22" s="19"/>
      <c r="E22" s="283"/>
      <c r="F22" s="4"/>
      <c r="G22" s="67" t="s">
        <v>75</v>
      </c>
      <c r="H22" s="19"/>
      <c r="I22" s="283"/>
      <c r="J22" s="4"/>
      <c r="K22" s="1"/>
      <c r="S22" s="284"/>
      <c r="T22" s="285"/>
      <c r="U22" s="49"/>
      <c r="V22" s="284"/>
      <c r="W22" s="284"/>
    </row>
    <row r="23" spans="1:23" ht="18" customHeight="1" x14ac:dyDescent="0.35">
      <c r="A23" s="283">
        <f t="shared" si="1"/>
        <v>214</v>
      </c>
      <c r="B23" s="284" t="s">
        <v>207</v>
      </c>
      <c r="C23" s="285" t="s">
        <v>49</v>
      </c>
      <c r="D23" s="19"/>
      <c r="E23" s="283"/>
      <c r="F23" s="4"/>
      <c r="G23" s="54" t="s">
        <v>208</v>
      </c>
      <c r="H23" s="19"/>
      <c r="I23" s="283"/>
      <c r="J23" s="4"/>
      <c r="K23" s="1"/>
      <c r="S23" s="284"/>
      <c r="T23" s="285"/>
      <c r="U23" s="49"/>
      <c r="V23" s="284"/>
      <c r="W23" s="284"/>
    </row>
    <row r="24" spans="1:23" s="14" customFormat="1" ht="18" customHeight="1" x14ac:dyDescent="0.35">
      <c r="A24" s="283">
        <f t="shared" si="1"/>
        <v>215</v>
      </c>
      <c r="B24" s="284" t="s">
        <v>207</v>
      </c>
      <c r="C24" s="285" t="s">
        <v>74</v>
      </c>
      <c r="D24" s="19"/>
      <c r="E24" s="283"/>
      <c r="F24" s="4"/>
      <c r="G24" s="54" t="s">
        <v>10</v>
      </c>
      <c r="H24" s="19"/>
      <c r="I24" s="283"/>
      <c r="J24" s="4"/>
      <c r="K24" s="1"/>
      <c r="S24" s="284"/>
      <c r="T24" s="285"/>
      <c r="U24" s="49"/>
      <c r="V24" s="284"/>
      <c r="W24" s="284"/>
    </row>
    <row r="25" spans="1:23" s="14" customFormat="1" ht="18" customHeight="1" x14ac:dyDescent="0.35">
      <c r="A25" s="283">
        <f t="shared" si="1"/>
        <v>216</v>
      </c>
      <c r="B25" s="284" t="s">
        <v>233</v>
      </c>
      <c r="C25" s="285" t="s">
        <v>116</v>
      </c>
      <c r="D25" s="19"/>
      <c r="E25" s="283"/>
      <c r="F25" s="4"/>
      <c r="G25" s="54" t="s">
        <v>22</v>
      </c>
      <c r="H25" s="19"/>
      <c r="I25" s="283"/>
      <c r="J25" s="4"/>
      <c r="K25" s="283"/>
    </row>
    <row r="26" spans="1:23" s="38" customFormat="1" ht="18" customHeight="1" x14ac:dyDescent="0.35">
      <c r="A26" s="283">
        <f t="shared" si="1"/>
        <v>217</v>
      </c>
      <c r="B26" s="284" t="s">
        <v>233</v>
      </c>
      <c r="C26" s="285" t="s">
        <v>107</v>
      </c>
      <c r="D26" s="19"/>
      <c r="E26" s="283"/>
      <c r="F26" s="4"/>
      <c r="G26" s="224" t="s">
        <v>112</v>
      </c>
      <c r="H26" s="19"/>
      <c r="I26" s="283"/>
      <c r="J26" s="4"/>
      <c r="K26" s="79"/>
    </row>
    <row r="27" spans="1:23" s="14" customFormat="1" ht="18" customHeight="1" x14ac:dyDescent="0.35">
      <c r="A27" s="283">
        <f>A26+1</f>
        <v>218</v>
      </c>
      <c r="B27" s="284" t="s">
        <v>233</v>
      </c>
      <c r="C27" s="285" t="s">
        <v>108</v>
      </c>
      <c r="D27" s="19"/>
      <c r="E27" s="283"/>
      <c r="F27" s="4"/>
      <c r="G27" s="54" t="s">
        <v>93</v>
      </c>
      <c r="H27" s="19"/>
      <c r="I27" s="283"/>
      <c r="J27" s="4"/>
      <c r="K27" s="283"/>
      <c r="Q27" s="281"/>
    </row>
    <row r="28" spans="1:23" ht="18" customHeight="1" x14ac:dyDescent="0.35">
      <c r="A28" s="77"/>
      <c r="B28" s="77"/>
      <c r="C28" s="42"/>
      <c r="D28" s="85"/>
      <c r="E28" s="77"/>
      <c r="F28" s="53"/>
      <c r="G28" s="56"/>
      <c r="H28" s="85"/>
      <c r="I28" s="77"/>
      <c r="J28" s="53"/>
      <c r="K28" s="283"/>
    </row>
    <row r="29" spans="1:23" ht="18" customHeight="1" x14ac:dyDescent="0.35">
      <c r="A29" s="283"/>
      <c r="B29" s="240" t="s">
        <v>373</v>
      </c>
      <c r="C29" s="13"/>
      <c r="D29" s="283"/>
      <c r="E29" s="283"/>
      <c r="F29" s="283"/>
    </row>
    <row r="30" spans="1:23" ht="18" customHeight="1" x14ac:dyDescent="0.25">
      <c r="B30"/>
    </row>
    <row r="31" spans="1:23" ht="18" customHeight="1" x14ac:dyDescent="0.25">
      <c r="B31"/>
    </row>
    <row r="32" spans="1:23" ht="18" customHeight="1" x14ac:dyDescent="0.25">
      <c r="B32"/>
    </row>
    <row r="33" spans="2:2" ht="18" customHeight="1" x14ac:dyDescent="0.25">
      <c r="B33"/>
    </row>
    <row r="34" spans="2:2" ht="18" customHeight="1" x14ac:dyDescent="0.25">
      <c r="B34"/>
    </row>
  </sheetData>
  <mergeCells count="8">
    <mergeCell ref="K5:L5"/>
    <mergeCell ref="A1:C1"/>
    <mergeCell ref="D1:J1"/>
    <mergeCell ref="A2:C2"/>
    <mergeCell ref="D3:J3"/>
    <mergeCell ref="A4:C4"/>
    <mergeCell ref="A5:C5"/>
    <mergeCell ref="D5:J5"/>
  </mergeCells>
  <hyperlinks>
    <hyperlink ref="K5:L5" location="FORSIDE!A1" display="Forside" xr:uid="{00000000-0004-0000-1200-000000000000}"/>
  </hyperlinks>
  <printOptions gridLines="1"/>
  <pageMargins left="0.25" right="0.25" top="0.75" bottom="0.75" header="0.3" footer="0.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J50"/>
  <sheetViews>
    <sheetView workbookViewId="0">
      <selection activeCell="H40" sqref="H40"/>
    </sheetView>
  </sheetViews>
  <sheetFormatPr defaultColWidth="9.1796875" defaultRowHeight="18" customHeight="1" x14ac:dyDescent="0.25"/>
  <cols>
    <col min="1" max="1" width="2.453125" style="24" customWidth="1"/>
    <col min="2" max="2" width="16.81640625" style="24" customWidth="1"/>
    <col min="3" max="3" width="2.453125" style="24" customWidth="1"/>
    <col min="4" max="4" width="16.81640625" style="25" customWidth="1"/>
    <col min="5" max="5" width="2.453125" style="25" customWidth="1"/>
    <col min="6" max="6" width="16.81640625" style="25" customWidth="1"/>
    <col min="7" max="7" width="2.453125" style="24" customWidth="1"/>
    <col min="8" max="8" width="16.81640625" style="25" customWidth="1"/>
    <col min="9" max="9" width="2.453125" style="25" customWidth="1"/>
    <col min="10" max="10" width="16.81640625" style="24" customWidth="1"/>
    <col min="11" max="12" width="16.54296875" style="24" customWidth="1"/>
    <col min="13" max="16384" width="9.1796875" style="24"/>
  </cols>
  <sheetData>
    <row r="1" spans="1:10" ht="18" customHeight="1" x14ac:dyDescent="0.3">
      <c r="A1" s="31"/>
      <c r="B1" s="31" t="s">
        <v>13</v>
      </c>
      <c r="C1" s="31"/>
      <c r="D1" s="31"/>
      <c r="E1" s="31"/>
      <c r="F1" s="31"/>
      <c r="G1" s="31"/>
      <c r="H1" s="32"/>
      <c r="I1" s="31"/>
      <c r="J1" s="15"/>
    </row>
    <row r="2" spans="1:10" ht="18" customHeight="1" x14ac:dyDescent="0.3">
      <c r="A2" s="31"/>
      <c r="B2" s="31" t="s">
        <v>14</v>
      </c>
      <c r="C2" s="31"/>
      <c r="D2" s="31"/>
      <c r="E2" s="337" t="s">
        <v>206</v>
      </c>
      <c r="F2" s="337"/>
      <c r="G2" s="337"/>
      <c r="H2" s="337"/>
      <c r="I2" s="337"/>
      <c r="J2" s="15"/>
    </row>
    <row r="3" spans="1:10" s="8" customFormat="1" ht="18" customHeight="1" x14ac:dyDescent="0.3">
      <c r="A3" s="31"/>
      <c r="B3" s="31"/>
      <c r="C3" s="31"/>
      <c r="D3" s="31"/>
      <c r="E3" s="31"/>
      <c r="F3" s="31" t="s">
        <v>15</v>
      </c>
      <c r="G3" s="31"/>
      <c r="H3" s="31"/>
      <c r="I3" s="31"/>
      <c r="J3" s="15"/>
    </row>
    <row r="4" spans="1:10" s="8" customFormat="1" ht="14.1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15"/>
    </row>
    <row r="5" spans="1:10" s="8" customFormat="1" ht="14.15" customHeight="1" x14ac:dyDescent="0.3">
      <c r="A5" s="275"/>
      <c r="B5" s="275"/>
      <c r="F5" s="18" t="s">
        <v>207</v>
      </c>
      <c r="J5" s="15"/>
    </row>
    <row r="6" spans="1:10" s="8" customFormat="1" ht="14.15" customHeight="1" x14ac:dyDescent="0.3">
      <c r="A6" s="275"/>
      <c r="B6" s="275"/>
      <c r="E6" s="8">
        <v>1</v>
      </c>
      <c r="F6" s="29" t="s">
        <v>50</v>
      </c>
      <c r="J6" s="15"/>
    </row>
    <row r="7" spans="1:10" s="8" customFormat="1" ht="14.15" customHeight="1" x14ac:dyDescent="0.3">
      <c r="A7" s="275"/>
      <c r="B7" s="275"/>
      <c r="E7" s="8">
        <v>2</v>
      </c>
      <c r="F7" s="33" t="s">
        <v>74</v>
      </c>
      <c r="J7" s="15"/>
    </row>
    <row r="8" spans="1:10" s="8" customFormat="1" ht="14.15" customHeight="1" x14ac:dyDescent="0.3">
      <c r="A8" s="275"/>
      <c r="B8" s="275"/>
      <c r="E8" s="8">
        <v>3</v>
      </c>
      <c r="F8" s="33" t="s">
        <v>49</v>
      </c>
      <c r="J8" s="15"/>
    </row>
    <row r="9" spans="1:10" s="8" customFormat="1" ht="14.15" customHeight="1" x14ac:dyDescent="0.3">
      <c r="A9" s="275"/>
      <c r="B9" s="276"/>
      <c r="E9" s="8">
        <v>4</v>
      </c>
      <c r="F9" s="231" t="s">
        <v>48</v>
      </c>
      <c r="J9" s="15"/>
    </row>
    <row r="10" spans="1:10" s="8" customFormat="1" ht="14.15" customHeight="1" x14ac:dyDescent="0.3">
      <c r="A10" s="275"/>
      <c r="B10" s="275"/>
      <c r="E10" s="8">
        <v>5</v>
      </c>
      <c r="F10" s="231" t="s">
        <v>208</v>
      </c>
      <c r="J10" s="15"/>
    </row>
    <row r="11" spans="1:10" s="8" customFormat="1" ht="14.15" customHeight="1" x14ac:dyDescent="0.25">
      <c r="A11" s="275"/>
      <c r="B11" s="275"/>
      <c r="E11" s="8">
        <v>6</v>
      </c>
      <c r="F11" s="30" t="s">
        <v>10</v>
      </c>
    </row>
    <row r="12" spans="1:10" s="8" customFormat="1" ht="14.15" customHeight="1" x14ac:dyDescent="0.25">
      <c r="A12" s="275"/>
      <c r="B12" s="275"/>
    </row>
    <row r="13" spans="1:10" s="8" customFormat="1" ht="14.15" customHeight="1" x14ac:dyDescent="0.3">
      <c r="F13" s="18" t="s">
        <v>209</v>
      </c>
      <c r="J13" s="15"/>
    </row>
    <row r="14" spans="1:10" s="8" customFormat="1" ht="14.15" customHeight="1" x14ac:dyDescent="0.3">
      <c r="E14" s="8">
        <v>1</v>
      </c>
      <c r="F14" s="29" t="s">
        <v>199</v>
      </c>
      <c r="H14" s="39"/>
      <c r="J14" s="15"/>
    </row>
    <row r="15" spans="1:10" s="8" customFormat="1" ht="14.15" customHeight="1" x14ac:dyDescent="0.3">
      <c r="E15" s="8">
        <v>2</v>
      </c>
      <c r="F15" s="33" t="s">
        <v>56</v>
      </c>
      <c r="H15" s="39"/>
      <c r="J15" s="15"/>
    </row>
    <row r="16" spans="1:10" s="8" customFormat="1" ht="14.15" customHeight="1" x14ac:dyDescent="0.3">
      <c r="E16" s="8">
        <v>3</v>
      </c>
      <c r="F16" s="33" t="s">
        <v>9</v>
      </c>
      <c r="H16" s="39"/>
      <c r="J16" s="15"/>
    </row>
    <row r="17" spans="2:10" s="8" customFormat="1" ht="14.15" customHeight="1" x14ac:dyDescent="0.3">
      <c r="E17" s="8">
        <v>4</v>
      </c>
      <c r="F17" s="33" t="s">
        <v>37</v>
      </c>
      <c r="H17" s="39"/>
      <c r="J17" s="15"/>
    </row>
    <row r="18" spans="2:10" s="8" customFormat="1" ht="14.15" customHeight="1" x14ac:dyDescent="0.3">
      <c r="E18" s="8">
        <v>5</v>
      </c>
      <c r="F18" s="209" t="s">
        <v>103</v>
      </c>
      <c r="H18" s="39"/>
      <c r="J18" s="15"/>
    </row>
    <row r="19" spans="2:10" s="8" customFormat="1" ht="14.15" customHeight="1" x14ac:dyDescent="0.3">
      <c r="B19" s="34"/>
      <c r="C19" s="34"/>
      <c r="E19" s="8">
        <v>6</v>
      </c>
      <c r="F19" s="30" t="s">
        <v>38</v>
      </c>
      <c r="H19" s="39"/>
      <c r="J19" s="15"/>
    </row>
    <row r="20" spans="2:10" s="8" customFormat="1" ht="14.15" customHeight="1" x14ac:dyDescent="0.3">
      <c r="B20" s="34"/>
      <c r="C20" s="34"/>
      <c r="H20" s="39"/>
      <c r="J20" s="15"/>
    </row>
    <row r="21" spans="2:10" s="8" customFormat="1" ht="14.15" customHeight="1" x14ac:dyDescent="0.3">
      <c r="D21" s="18" t="s">
        <v>210</v>
      </c>
      <c r="H21" s="18" t="s">
        <v>211</v>
      </c>
      <c r="J21" s="15"/>
    </row>
    <row r="22" spans="2:10" s="8" customFormat="1" ht="14.15" customHeight="1" x14ac:dyDescent="0.3">
      <c r="C22" s="8">
        <v>1</v>
      </c>
      <c r="D22" s="29" t="s">
        <v>73</v>
      </c>
      <c r="G22" s="8">
        <v>1</v>
      </c>
      <c r="H22" s="29" t="s">
        <v>30</v>
      </c>
      <c r="J22" s="15"/>
    </row>
    <row r="23" spans="2:10" s="8" customFormat="1" ht="14.15" customHeight="1" x14ac:dyDescent="0.3">
      <c r="C23" s="8">
        <v>2</v>
      </c>
      <c r="D23" s="33" t="s">
        <v>90</v>
      </c>
      <c r="G23" s="8">
        <v>2</v>
      </c>
      <c r="H23" s="33" t="s">
        <v>58</v>
      </c>
      <c r="J23" s="15"/>
    </row>
    <row r="24" spans="2:10" s="8" customFormat="1" ht="14.15" customHeight="1" x14ac:dyDescent="0.3">
      <c r="C24" s="8">
        <v>3</v>
      </c>
      <c r="D24" s="33" t="s">
        <v>95</v>
      </c>
      <c r="G24" s="8">
        <v>3</v>
      </c>
      <c r="H24" s="209" t="s">
        <v>104</v>
      </c>
      <c r="J24" s="15"/>
    </row>
    <row r="25" spans="2:10" s="8" customFormat="1" ht="14.15" customHeight="1" x14ac:dyDescent="0.3">
      <c r="C25" s="8">
        <v>4</v>
      </c>
      <c r="D25" s="33" t="s">
        <v>212</v>
      </c>
      <c r="G25" s="8">
        <v>4</v>
      </c>
      <c r="H25" s="33" t="s">
        <v>105</v>
      </c>
      <c r="J25" s="15"/>
    </row>
    <row r="26" spans="2:10" s="8" customFormat="1" ht="14.15" customHeight="1" x14ac:dyDescent="0.3">
      <c r="C26" s="8">
        <v>5</v>
      </c>
      <c r="D26" s="33" t="s">
        <v>91</v>
      </c>
      <c r="G26" s="8">
        <v>5</v>
      </c>
      <c r="H26" s="33" t="s">
        <v>111</v>
      </c>
      <c r="J26" s="15"/>
    </row>
    <row r="27" spans="2:10" s="8" customFormat="1" ht="14.15" customHeight="1" x14ac:dyDescent="0.3">
      <c r="C27" s="8">
        <v>6</v>
      </c>
      <c r="D27" s="30" t="s">
        <v>12</v>
      </c>
      <c r="G27" s="8">
        <v>6</v>
      </c>
      <c r="H27" s="30" t="s">
        <v>109</v>
      </c>
      <c r="J27" s="15"/>
    </row>
    <row r="28" spans="2:10" s="8" customFormat="1" ht="14.15" customHeight="1" x14ac:dyDescent="0.3">
      <c r="J28" s="15"/>
    </row>
    <row r="29" spans="2:10" s="8" customFormat="1" ht="14.15" customHeight="1" x14ac:dyDescent="0.3">
      <c r="D29" s="18" t="s">
        <v>213</v>
      </c>
      <c r="H29" s="18" t="s">
        <v>214</v>
      </c>
      <c r="J29" s="15"/>
    </row>
    <row r="30" spans="2:10" s="8" customFormat="1" ht="14.15" customHeight="1" x14ac:dyDescent="0.3">
      <c r="C30" s="8">
        <v>1</v>
      </c>
      <c r="D30" s="29" t="s">
        <v>8</v>
      </c>
      <c r="G30" s="8">
        <v>1</v>
      </c>
      <c r="H30" s="29" t="s">
        <v>34</v>
      </c>
      <c r="J30" s="15"/>
    </row>
    <row r="31" spans="2:10" s="8" customFormat="1" ht="14.15" customHeight="1" x14ac:dyDescent="0.3">
      <c r="C31" s="8">
        <v>2</v>
      </c>
      <c r="D31" s="33" t="s">
        <v>108</v>
      </c>
      <c r="G31" s="8">
        <v>2</v>
      </c>
      <c r="H31" s="231" t="s">
        <v>115</v>
      </c>
      <c r="J31" s="15"/>
    </row>
    <row r="32" spans="2:10" s="8" customFormat="1" ht="14.15" customHeight="1" x14ac:dyDescent="0.3">
      <c r="C32" s="8">
        <v>3</v>
      </c>
      <c r="D32" s="35" t="s">
        <v>107</v>
      </c>
      <c r="G32" s="8">
        <v>3</v>
      </c>
      <c r="H32" s="33" t="s">
        <v>113</v>
      </c>
      <c r="J32" s="15"/>
    </row>
    <row r="33" spans="1:10" s="8" customFormat="1" ht="14.15" customHeight="1" x14ac:dyDescent="0.3">
      <c r="C33" s="8">
        <v>4</v>
      </c>
      <c r="D33" s="33" t="s">
        <v>116</v>
      </c>
      <c r="G33" s="8">
        <v>4</v>
      </c>
      <c r="H33" s="33" t="s">
        <v>110</v>
      </c>
      <c r="J33" s="15"/>
    </row>
    <row r="34" spans="1:10" s="8" customFormat="1" ht="14.15" customHeight="1" x14ac:dyDescent="0.3">
      <c r="C34" s="8">
        <v>5</v>
      </c>
      <c r="D34" s="231" t="s">
        <v>112</v>
      </c>
      <c r="G34" s="8">
        <v>5</v>
      </c>
      <c r="H34" s="231" t="s">
        <v>57</v>
      </c>
      <c r="J34" s="15"/>
    </row>
    <row r="35" spans="1:10" s="8" customFormat="1" ht="14.15" customHeight="1" x14ac:dyDescent="0.3">
      <c r="C35" s="8">
        <v>6</v>
      </c>
      <c r="D35" s="30" t="s">
        <v>93</v>
      </c>
      <c r="G35" s="8">
        <v>6</v>
      </c>
      <c r="H35" s="30" t="s">
        <v>99</v>
      </c>
      <c r="J35" s="15"/>
    </row>
    <row r="36" spans="1:10" s="8" customFormat="1" ht="14.15" customHeight="1" x14ac:dyDescent="0.3">
      <c r="J36" s="15"/>
    </row>
    <row r="37" spans="1:10" s="8" customFormat="1" ht="14.15" customHeight="1" x14ac:dyDescent="0.25">
      <c r="B37" s="18" t="s">
        <v>215</v>
      </c>
      <c r="C37" s="18"/>
      <c r="D37" s="18" t="s">
        <v>218</v>
      </c>
      <c r="E37" s="18"/>
      <c r="F37" s="18"/>
      <c r="G37" s="18"/>
      <c r="H37" s="18" t="s">
        <v>221</v>
      </c>
      <c r="I37" s="18"/>
      <c r="J37" s="18" t="s">
        <v>224</v>
      </c>
    </row>
    <row r="38" spans="1:10" s="8" customFormat="1" ht="14.15" customHeight="1" x14ac:dyDescent="0.25">
      <c r="A38" s="8">
        <v>1</v>
      </c>
      <c r="B38" s="29" t="s">
        <v>97</v>
      </c>
      <c r="C38" s="8">
        <v>1</v>
      </c>
      <c r="D38" s="29" t="s">
        <v>219</v>
      </c>
      <c r="G38" s="8">
        <v>1</v>
      </c>
      <c r="H38" s="29" t="s">
        <v>78</v>
      </c>
      <c r="I38" s="8">
        <v>1</v>
      </c>
      <c r="J38" s="29" t="s">
        <v>11</v>
      </c>
    </row>
    <row r="39" spans="1:10" s="8" customFormat="1" ht="14.15" customHeight="1" x14ac:dyDescent="0.25">
      <c r="A39" s="8">
        <v>2</v>
      </c>
      <c r="B39" s="33" t="s">
        <v>40</v>
      </c>
      <c r="C39" s="8">
        <v>2</v>
      </c>
      <c r="D39" s="33" t="s">
        <v>117</v>
      </c>
      <c r="G39" s="8">
        <v>2</v>
      </c>
      <c r="H39" s="33" t="s">
        <v>81</v>
      </c>
      <c r="I39" s="8">
        <v>2</v>
      </c>
      <c r="J39" s="33" t="s">
        <v>101</v>
      </c>
    </row>
    <row r="40" spans="1:10" s="8" customFormat="1" ht="14.15" customHeight="1" x14ac:dyDescent="0.35">
      <c r="A40" s="8">
        <v>3</v>
      </c>
      <c r="B40" s="33" t="s">
        <v>77</v>
      </c>
      <c r="C40" s="8">
        <v>3</v>
      </c>
      <c r="D40" s="33" t="s">
        <v>94</v>
      </c>
      <c r="G40" s="8">
        <v>3</v>
      </c>
      <c r="H40" s="33" t="s">
        <v>82</v>
      </c>
      <c r="I40" s="8">
        <v>3</v>
      </c>
      <c r="J40" s="50" t="s">
        <v>225</v>
      </c>
    </row>
    <row r="41" spans="1:10" s="8" customFormat="1" ht="14.15" customHeight="1" x14ac:dyDescent="0.3">
      <c r="A41" s="8">
        <v>4</v>
      </c>
      <c r="B41" s="33" t="s">
        <v>79</v>
      </c>
      <c r="C41" s="8">
        <v>4</v>
      </c>
      <c r="D41" s="33" t="s">
        <v>220</v>
      </c>
      <c r="G41" s="8">
        <v>4</v>
      </c>
      <c r="H41" s="33" t="s">
        <v>83</v>
      </c>
      <c r="I41" s="8">
        <v>4</v>
      </c>
      <c r="J41" s="210" t="s">
        <v>102</v>
      </c>
    </row>
    <row r="42" spans="1:10" s="8" customFormat="1" ht="14.15" customHeight="1" x14ac:dyDescent="0.25">
      <c r="A42" s="8">
        <v>5</v>
      </c>
      <c r="B42" s="33" t="s">
        <v>216</v>
      </c>
      <c r="C42" s="8">
        <v>5</v>
      </c>
      <c r="D42" s="33"/>
      <c r="G42" s="8">
        <v>5</v>
      </c>
      <c r="H42" s="33" t="s">
        <v>222</v>
      </c>
      <c r="I42" s="8">
        <v>5</v>
      </c>
      <c r="J42" s="33" t="s">
        <v>96</v>
      </c>
    </row>
    <row r="43" spans="1:10" s="8" customFormat="1" ht="14.15" customHeight="1" x14ac:dyDescent="0.25">
      <c r="A43" s="8">
        <v>6</v>
      </c>
      <c r="B43" s="30" t="s">
        <v>217</v>
      </c>
      <c r="C43" s="8">
        <v>6</v>
      </c>
      <c r="D43" s="30"/>
      <c r="G43" s="8">
        <v>6</v>
      </c>
      <c r="H43" s="30" t="s">
        <v>223</v>
      </c>
      <c r="I43" s="8">
        <v>6</v>
      </c>
      <c r="J43" s="232" t="s">
        <v>100</v>
      </c>
    </row>
    <row r="44" spans="1:10" s="8" customFormat="1" ht="14.15" customHeight="1" x14ac:dyDescent="0.25"/>
    <row r="45" spans="1:10" s="8" customFormat="1" ht="18" customHeight="1" x14ac:dyDescent="0.25">
      <c r="D45" s="18"/>
      <c r="E45" s="18"/>
      <c r="F45" s="18"/>
      <c r="H45" s="18"/>
      <c r="I45" s="18"/>
    </row>
    <row r="46" spans="1:10" s="8" customFormat="1" ht="18" customHeight="1" x14ac:dyDescent="0.25">
      <c r="D46" s="18"/>
      <c r="E46" s="18"/>
      <c r="F46" s="18"/>
      <c r="H46" s="18"/>
      <c r="I46" s="18"/>
    </row>
    <row r="47" spans="1:10" s="8" customFormat="1" ht="18" customHeight="1" x14ac:dyDescent="0.25">
      <c r="D47" s="18"/>
      <c r="E47" s="18"/>
      <c r="F47" s="18"/>
      <c r="H47" s="18"/>
      <c r="I47" s="18"/>
    </row>
    <row r="48" spans="1:10" s="8" customFormat="1" ht="18" customHeight="1" x14ac:dyDescent="0.25">
      <c r="D48" s="18"/>
      <c r="E48" s="18"/>
      <c r="F48" s="18"/>
      <c r="H48" s="18"/>
      <c r="I48" s="18"/>
    </row>
    <row r="49" spans="4:9" s="8" customFormat="1" ht="18" customHeight="1" x14ac:dyDescent="0.25">
      <c r="D49" s="18"/>
      <c r="E49" s="18"/>
      <c r="F49" s="18"/>
      <c r="H49" s="18"/>
      <c r="I49" s="18"/>
    </row>
    <row r="50" spans="4:9" s="8" customFormat="1" ht="18" customHeight="1" x14ac:dyDescent="0.25">
      <c r="D50" s="18"/>
      <c r="E50" s="18"/>
      <c r="F50" s="18"/>
      <c r="H50" s="18"/>
      <c r="I50" s="18"/>
    </row>
  </sheetData>
  <customSheetViews>
    <customSheetView guid="{AAE82BF8-1FB9-41DC-B9E7-0513034FDB60}" showRuler="0" topLeftCell="A2">
      <selection activeCell="J46" sqref="J46"/>
      <pageMargins left="0.39370078740157483" right="0.19685039370078741" top="0.59055118110236227" bottom="0.39370078740157483" header="0.39370078740157483" footer="0.39370078740157483"/>
      <pageSetup paperSize="9" orientation="portrait" r:id="rId1"/>
      <headerFooter alignWithMargins="0"/>
    </customSheetView>
  </customSheetViews>
  <mergeCells count="1">
    <mergeCell ref="E2:I2"/>
  </mergeCells>
  <phoneticPr fontId="0" type="noConversion"/>
  <pageMargins left="0.25" right="0.25" top="0.75" bottom="0.75" header="0.3" footer="0.3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34"/>
  <sheetViews>
    <sheetView topLeftCell="A11" workbookViewId="0">
      <selection activeCell="C29" sqref="C29"/>
    </sheetView>
  </sheetViews>
  <sheetFormatPr defaultRowHeight="18" customHeight="1" x14ac:dyDescent="0.25"/>
  <cols>
    <col min="1" max="1" width="6.81640625" style="281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83"/>
      <c r="F2" s="283"/>
      <c r="G2" s="1"/>
      <c r="H2" s="13"/>
      <c r="I2" s="283"/>
      <c r="J2" s="283"/>
      <c r="K2" s="1"/>
    </row>
    <row r="3" spans="1:20" ht="18" customHeight="1" x14ac:dyDescent="0.35">
      <c r="A3" s="283" t="s">
        <v>45</v>
      </c>
      <c r="B3" s="283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288</v>
      </c>
      <c r="B4" s="339"/>
      <c r="C4" s="339"/>
      <c r="D4" s="13"/>
      <c r="E4" s="283"/>
      <c r="F4" s="283"/>
      <c r="G4" s="287"/>
      <c r="H4" s="13"/>
      <c r="I4" s="283"/>
      <c r="J4" s="283"/>
      <c r="K4" s="1"/>
    </row>
    <row r="5" spans="1:20" ht="18" customHeight="1" x14ac:dyDescent="0.35">
      <c r="A5" s="339" t="s">
        <v>0</v>
      </c>
      <c r="B5" s="339"/>
      <c r="C5" s="339"/>
      <c r="D5" s="339" t="s">
        <v>338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83"/>
      <c r="B6" s="78" t="s">
        <v>289</v>
      </c>
      <c r="C6" s="20"/>
      <c r="D6" s="13"/>
      <c r="E6" s="283"/>
      <c r="F6" s="283"/>
      <c r="G6" s="1"/>
      <c r="H6" s="13"/>
      <c r="I6" s="283"/>
      <c r="J6" s="283"/>
      <c r="K6" s="1"/>
    </row>
    <row r="7" spans="1:20" ht="18" customHeight="1" x14ac:dyDescent="0.35">
      <c r="A7" s="283"/>
      <c r="B7" s="283" t="s">
        <v>4</v>
      </c>
      <c r="C7" s="42"/>
      <c r="D7" s="13" t="s">
        <v>1</v>
      </c>
      <c r="E7" s="283"/>
      <c r="F7" s="283" t="s">
        <v>2</v>
      </c>
      <c r="G7" s="1"/>
      <c r="H7" s="13" t="s">
        <v>1</v>
      </c>
      <c r="I7" s="283"/>
      <c r="J7" s="283" t="s">
        <v>2</v>
      </c>
      <c r="K7" s="283"/>
    </row>
    <row r="8" spans="1:20" ht="18" customHeight="1" x14ac:dyDescent="0.35">
      <c r="A8" s="283"/>
      <c r="B8" s="283"/>
      <c r="C8" s="42"/>
      <c r="D8" s="13"/>
      <c r="E8" s="283"/>
      <c r="F8" s="283"/>
      <c r="G8" s="1"/>
      <c r="H8" s="13"/>
      <c r="I8" s="283"/>
      <c r="J8" s="283"/>
      <c r="K8" s="283"/>
    </row>
    <row r="9" spans="1:20" ht="18" customHeight="1" x14ac:dyDescent="0.35">
      <c r="A9" s="283">
        <f>'11. Feb.'!A27+1</f>
        <v>219</v>
      </c>
      <c r="B9" s="284" t="s">
        <v>234</v>
      </c>
      <c r="C9" s="285" t="s">
        <v>110</v>
      </c>
      <c r="D9" s="19"/>
      <c r="E9" s="283"/>
      <c r="F9" s="4"/>
      <c r="G9" s="54" t="s">
        <v>34</v>
      </c>
      <c r="H9" s="4"/>
      <c r="I9" s="283"/>
      <c r="J9" s="4"/>
      <c r="K9" s="283"/>
    </row>
    <row r="10" spans="1:20" s="14" customFormat="1" ht="18" customHeight="1" x14ac:dyDescent="0.35">
      <c r="A10" s="283">
        <f>A9+1</f>
        <v>220</v>
      </c>
      <c r="B10" s="284" t="s">
        <v>234</v>
      </c>
      <c r="C10" s="285" t="s">
        <v>113</v>
      </c>
      <c r="D10" s="19"/>
      <c r="E10" s="283"/>
      <c r="F10" s="4"/>
      <c r="G10" s="54" t="s">
        <v>57</v>
      </c>
      <c r="H10" s="4"/>
      <c r="I10" s="283"/>
      <c r="J10" s="4"/>
      <c r="K10" s="1"/>
    </row>
    <row r="11" spans="1:20" s="43" customFormat="1" ht="18" customHeight="1" x14ac:dyDescent="0.35">
      <c r="A11" s="283">
        <f t="shared" ref="A11:A16" si="0">A10+1</f>
        <v>221</v>
      </c>
      <c r="B11" s="284" t="s">
        <v>234</v>
      </c>
      <c r="C11" s="285" t="s">
        <v>115</v>
      </c>
      <c r="D11" s="19"/>
      <c r="E11" s="283"/>
      <c r="F11" s="4"/>
      <c r="G11" s="54" t="s">
        <v>99</v>
      </c>
      <c r="H11" s="4"/>
      <c r="I11" s="283"/>
      <c r="J11" s="4"/>
      <c r="K11" s="42"/>
    </row>
    <row r="12" spans="1:20" ht="18" customHeight="1" x14ac:dyDescent="0.35">
      <c r="A12" s="283">
        <f t="shared" si="0"/>
        <v>222</v>
      </c>
      <c r="B12" s="284" t="s">
        <v>80</v>
      </c>
      <c r="C12" s="285" t="s">
        <v>83</v>
      </c>
      <c r="D12" s="19"/>
      <c r="E12" s="283"/>
      <c r="F12" s="4"/>
      <c r="G12" s="54" t="s">
        <v>78</v>
      </c>
      <c r="H12" s="4"/>
      <c r="I12" s="283"/>
      <c r="J12" s="4"/>
      <c r="K12" s="1"/>
    </row>
    <row r="13" spans="1:20" ht="18" customHeight="1" x14ac:dyDescent="0.35">
      <c r="A13" s="283">
        <f t="shared" si="0"/>
        <v>223</v>
      </c>
      <c r="B13" s="284" t="s">
        <v>80</v>
      </c>
      <c r="C13" s="300" t="s">
        <v>82</v>
      </c>
      <c r="D13" s="19"/>
      <c r="E13" s="283"/>
      <c r="F13" s="4"/>
      <c r="G13" s="54" t="s">
        <v>222</v>
      </c>
      <c r="H13" s="4"/>
      <c r="I13" s="283"/>
      <c r="J13" s="4"/>
      <c r="K13" s="1"/>
    </row>
    <row r="14" spans="1:20" ht="18" customHeight="1" x14ac:dyDescent="0.35">
      <c r="A14" s="283">
        <f t="shared" si="0"/>
        <v>224</v>
      </c>
      <c r="B14" s="284" t="s">
        <v>80</v>
      </c>
      <c r="C14" s="285" t="s">
        <v>81</v>
      </c>
      <c r="D14" s="19"/>
      <c r="E14" s="283"/>
      <c r="F14" s="4"/>
      <c r="G14" s="54" t="s">
        <v>223</v>
      </c>
      <c r="H14" s="4"/>
      <c r="I14" s="283"/>
      <c r="J14" s="4"/>
      <c r="K14" s="1"/>
    </row>
    <row r="15" spans="1:20" s="14" customFormat="1" ht="18" customHeight="1" x14ac:dyDescent="0.35">
      <c r="A15" s="283">
        <f t="shared" si="0"/>
        <v>225</v>
      </c>
      <c r="B15" s="284" t="s">
        <v>209</v>
      </c>
      <c r="C15" s="285" t="s">
        <v>88</v>
      </c>
      <c r="D15" s="19"/>
      <c r="E15" s="283"/>
      <c r="F15" s="4"/>
      <c r="G15" s="54" t="s">
        <v>199</v>
      </c>
      <c r="H15" s="4"/>
      <c r="I15" s="283"/>
      <c r="J15" s="4"/>
      <c r="K15" s="1"/>
    </row>
    <row r="16" spans="1:20" ht="18" customHeight="1" x14ac:dyDescent="0.35">
      <c r="A16" s="283">
        <f t="shared" si="0"/>
        <v>226</v>
      </c>
      <c r="B16" s="284" t="s">
        <v>209</v>
      </c>
      <c r="C16" s="226" t="s">
        <v>84</v>
      </c>
      <c r="D16" s="49"/>
      <c r="E16" s="283"/>
      <c r="F16" s="284"/>
      <c r="G16" s="54" t="s">
        <v>103</v>
      </c>
      <c r="H16" s="4"/>
      <c r="I16" s="283"/>
      <c r="J16" s="4"/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56"/>
      <c r="H17" s="283"/>
      <c r="I17" s="283"/>
      <c r="J17" s="283"/>
      <c r="K17" s="1"/>
      <c r="S17" s="284"/>
      <c r="T17" s="285"/>
      <c r="U17" s="49"/>
      <c r="V17" s="284"/>
      <c r="W17" s="284"/>
    </row>
    <row r="18" spans="1:23" ht="18" customHeight="1" x14ac:dyDescent="0.35">
      <c r="A18" s="283"/>
      <c r="B18" s="283" t="s">
        <v>65</v>
      </c>
      <c r="C18" s="57"/>
      <c r="D18" s="49"/>
      <c r="E18" s="284"/>
      <c r="F18" s="284"/>
      <c r="G18" s="54"/>
      <c r="H18" s="283"/>
      <c r="I18" s="283"/>
      <c r="J18" s="283"/>
      <c r="K18" s="1"/>
      <c r="S18" s="284"/>
      <c r="T18" s="285"/>
      <c r="U18" s="49"/>
      <c r="V18" s="284"/>
      <c r="W18" s="284"/>
    </row>
    <row r="19" spans="1:23" ht="18" customHeight="1" x14ac:dyDescent="0.35">
      <c r="A19" s="283"/>
      <c r="B19" s="77"/>
      <c r="C19" s="56"/>
      <c r="D19" s="40"/>
      <c r="E19" s="283"/>
      <c r="F19" s="283"/>
      <c r="G19" s="285"/>
      <c r="H19" s="13"/>
      <c r="I19" s="283"/>
      <c r="J19" s="283"/>
      <c r="K19" s="283"/>
      <c r="S19" s="284"/>
      <c r="T19" s="285"/>
      <c r="U19" s="49"/>
      <c r="V19" s="284"/>
      <c r="W19" s="284"/>
    </row>
    <row r="20" spans="1:23" s="14" customFormat="1" ht="18" customHeight="1" x14ac:dyDescent="0.35">
      <c r="A20" s="283">
        <f>A16+1</f>
        <v>227</v>
      </c>
      <c r="B20" s="284" t="s">
        <v>76</v>
      </c>
      <c r="C20" s="285" t="s">
        <v>79</v>
      </c>
      <c r="D20" s="19"/>
      <c r="E20" s="283"/>
      <c r="F20" s="4"/>
      <c r="G20" s="54" t="s">
        <v>97</v>
      </c>
      <c r="H20" s="19"/>
      <c r="I20" s="283"/>
      <c r="J20" s="4"/>
      <c r="K20" s="1"/>
      <c r="S20" s="284"/>
      <c r="T20" s="285"/>
      <c r="U20" s="49"/>
      <c r="V20" s="284"/>
      <c r="W20" s="284"/>
    </row>
    <row r="21" spans="1:23" s="14" customFormat="1" ht="18" customHeight="1" x14ac:dyDescent="0.35">
      <c r="A21" s="283">
        <f t="shared" ref="A21:A23" si="1">A20+1</f>
        <v>228</v>
      </c>
      <c r="B21" s="284" t="s">
        <v>76</v>
      </c>
      <c r="C21" s="285" t="s">
        <v>77</v>
      </c>
      <c r="D21" s="19"/>
      <c r="E21" s="283"/>
      <c r="F21" s="4"/>
      <c r="G21" s="54" t="s">
        <v>216</v>
      </c>
      <c r="H21" s="19"/>
      <c r="I21" s="283"/>
      <c r="J21" s="4"/>
      <c r="K21" s="1"/>
      <c r="S21" s="284"/>
      <c r="T21" s="285"/>
      <c r="U21" s="49"/>
      <c r="V21" s="284"/>
      <c r="W21" s="284"/>
    </row>
    <row r="22" spans="1:23" ht="18" customHeight="1" x14ac:dyDescent="0.35">
      <c r="A22" s="283">
        <f t="shared" si="1"/>
        <v>229</v>
      </c>
      <c r="B22" s="284" t="s">
        <v>98</v>
      </c>
      <c r="C22" s="285" t="s">
        <v>102</v>
      </c>
      <c r="D22" s="19"/>
      <c r="E22" s="283"/>
      <c r="F22" s="4"/>
      <c r="G22" s="67" t="s">
        <v>290</v>
      </c>
      <c r="H22" s="19"/>
      <c r="I22" s="283"/>
      <c r="J22" s="4"/>
      <c r="K22" s="1"/>
      <c r="S22" s="284"/>
      <c r="T22" s="285"/>
      <c r="U22" s="49"/>
      <c r="V22" s="284"/>
      <c r="W22" s="284"/>
    </row>
    <row r="23" spans="1:23" ht="18" customHeight="1" x14ac:dyDescent="0.35">
      <c r="A23" s="283">
        <f t="shared" si="1"/>
        <v>230</v>
      </c>
      <c r="B23" s="284" t="s">
        <v>98</v>
      </c>
      <c r="C23" s="285" t="s">
        <v>225</v>
      </c>
      <c r="D23" s="19"/>
      <c r="E23" s="283"/>
      <c r="F23" s="4"/>
      <c r="G23" s="54" t="s">
        <v>96</v>
      </c>
      <c r="H23" s="19"/>
      <c r="I23" s="283"/>
      <c r="J23" s="4"/>
      <c r="K23" s="1"/>
      <c r="S23" s="284"/>
      <c r="T23" s="285"/>
      <c r="U23" s="49"/>
      <c r="V23" s="284"/>
      <c r="W23" s="284"/>
    </row>
    <row r="24" spans="1:23" s="14" customFormat="1" ht="18" customHeight="1" x14ac:dyDescent="0.35">
      <c r="A24" s="78">
        <v>150</v>
      </c>
      <c r="B24" s="74" t="s">
        <v>232</v>
      </c>
      <c r="C24" s="240" t="s">
        <v>109</v>
      </c>
      <c r="D24" s="307"/>
      <c r="E24" s="78"/>
      <c r="F24" s="308"/>
      <c r="G24" s="309" t="s">
        <v>85</v>
      </c>
      <c r="H24" s="308"/>
      <c r="I24" s="78"/>
      <c r="J24" s="308"/>
      <c r="K24" s="1"/>
      <c r="S24" s="284"/>
      <c r="T24" s="285"/>
      <c r="U24" s="49"/>
      <c r="V24" s="284"/>
      <c r="W24" s="284"/>
    </row>
    <row r="25" spans="1:23" s="14" customFormat="1" ht="18" customHeight="1" x14ac:dyDescent="0.35">
      <c r="A25" s="283" t="s">
        <v>3</v>
      </c>
      <c r="B25" s="284"/>
      <c r="C25" s="285"/>
      <c r="D25" s="19"/>
      <c r="E25" s="283"/>
      <c r="F25" s="4"/>
      <c r="G25" s="54"/>
      <c r="H25" s="19"/>
      <c r="I25" s="283"/>
      <c r="J25" s="4"/>
      <c r="K25" s="283"/>
    </row>
    <row r="26" spans="1:23" s="38" customFormat="1" ht="18" customHeight="1" x14ac:dyDescent="0.35">
      <c r="A26" s="283" t="s">
        <v>3</v>
      </c>
      <c r="B26" s="284"/>
      <c r="C26" s="285"/>
      <c r="D26" s="19"/>
      <c r="E26" s="283"/>
      <c r="F26" s="4"/>
      <c r="G26" s="224"/>
      <c r="H26" s="19"/>
      <c r="I26" s="283"/>
      <c r="J26" s="4"/>
      <c r="K26" s="79"/>
    </row>
    <row r="27" spans="1:23" s="14" customFormat="1" ht="18" customHeight="1" x14ac:dyDescent="0.35">
      <c r="A27" s="283" t="s">
        <v>3</v>
      </c>
      <c r="B27" s="284"/>
      <c r="C27" s="285"/>
      <c r="D27" s="19"/>
      <c r="E27" s="283"/>
      <c r="F27" s="4"/>
      <c r="G27" s="54"/>
      <c r="H27" s="19"/>
      <c r="I27" s="283"/>
      <c r="J27" s="4"/>
      <c r="K27" s="283"/>
      <c r="Q27" s="281"/>
    </row>
    <row r="28" spans="1:23" ht="18" customHeight="1" x14ac:dyDescent="0.35">
      <c r="A28" s="77"/>
      <c r="B28" s="77"/>
      <c r="C28" s="42"/>
      <c r="D28" s="85"/>
      <c r="E28" s="77"/>
      <c r="F28" s="53"/>
      <c r="G28" s="56"/>
      <c r="H28" s="85"/>
      <c r="I28" s="77"/>
      <c r="J28" s="53"/>
      <c r="K28" s="283"/>
    </row>
    <row r="29" spans="1:23" ht="18" customHeight="1" x14ac:dyDescent="0.35">
      <c r="A29" s="283"/>
      <c r="B29" s="285"/>
      <c r="C29" s="13"/>
      <c r="D29" s="283"/>
      <c r="E29" s="283"/>
      <c r="F29" s="283"/>
    </row>
    <row r="30" spans="1:23" ht="18" customHeight="1" x14ac:dyDescent="0.35">
      <c r="B30" s="316" t="s">
        <v>357</v>
      </c>
    </row>
    <row r="31" spans="1:23" ht="18" customHeight="1" x14ac:dyDescent="0.25">
      <c r="B31"/>
    </row>
    <row r="32" spans="1:23" ht="18" customHeight="1" x14ac:dyDescent="0.25">
      <c r="B32"/>
    </row>
    <row r="33" spans="2:2" ht="18" customHeight="1" x14ac:dyDescent="0.25">
      <c r="B33"/>
    </row>
    <row r="34" spans="2:2" ht="18" customHeight="1" x14ac:dyDescent="0.25">
      <c r="B34"/>
    </row>
  </sheetData>
  <mergeCells count="8">
    <mergeCell ref="K5:L5"/>
    <mergeCell ref="A1:C1"/>
    <mergeCell ref="D1:J1"/>
    <mergeCell ref="A2:C2"/>
    <mergeCell ref="D3:J3"/>
    <mergeCell ref="A4:C4"/>
    <mergeCell ref="A5:C5"/>
    <mergeCell ref="D5:J5"/>
  </mergeCells>
  <hyperlinks>
    <hyperlink ref="K5:L5" location="FORSIDE!A1" display="Forside" xr:uid="{00000000-0004-0000-1300-000000000000}"/>
  </hyperlinks>
  <printOptions gridLines="1"/>
  <pageMargins left="0.25" right="0.25" top="0.75" bottom="0.75" header="0.3" footer="0.3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30"/>
  <sheetViews>
    <sheetView workbookViewId="0">
      <selection activeCell="K5" sqref="K5:L5"/>
    </sheetView>
  </sheetViews>
  <sheetFormatPr defaultRowHeight="18" customHeight="1" x14ac:dyDescent="0.25"/>
  <cols>
    <col min="1" max="1" width="6.81640625" style="281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  <col min="11" max="11" width="11.81640625" bestFit="1" customWidth="1"/>
  </cols>
  <sheetData>
    <row r="1" spans="1:23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3" ht="18" customHeight="1" x14ac:dyDescent="0.35">
      <c r="A2" s="338" t="s">
        <v>5</v>
      </c>
      <c r="B2" s="338"/>
      <c r="C2" s="338"/>
      <c r="D2" s="13"/>
      <c r="E2" s="283"/>
      <c r="F2" s="283"/>
      <c r="G2" s="1"/>
      <c r="H2" s="13"/>
      <c r="I2" s="283"/>
      <c r="J2" s="283"/>
      <c r="K2" s="1"/>
    </row>
    <row r="3" spans="1:23" ht="18" customHeight="1" x14ac:dyDescent="0.35">
      <c r="A3" s="283" t="s">
        <v>45</v>
      </c>
      <c r="B3" s="283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3" ht="18" customHeight="1" x14ac:dyDescent="0.35">
      <c r="A4" s="339" t="s">
        <v>291</v>
      </c>
      <c r="B4" s="339"/>
      <c r="C4" s="339"/>
      <c r="D4" s="13"/>
      <c r="E4" s="283"/>
      <c r="F4" s="283"/>
      <c r="G4" s="287"/>
      <c r="H4" s="13"/>
      <c r="I4" s="283"/>
      <c r="J4" s="283"/>
      <c r="K4" s="1"/>
    </row>
    <row r="5" spans="1:23" ht="18" customHeight="1" x14ac:dyDescent="0.35">
      <c r="A5" s="339" t="s">
        <v>0</v>
      </c>
      <c r="B5" s="339"/>
      <c r="C5" s="339"/>
      <c r="D5" s="339" t="s">
        <v>330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3" ht="18" customHeight="1" x14ac:dyDescent="0.35">
      <c r="A6" s="283"/>
      <c r="B6" s="78" t="s">
        <v>71</v>
      </c>
      <c r="C6" s="20"/>
      <c r="D6" s="13"/>
      <c r="E6" s="283"/>
      <c r="F6" s="283"/>
      <c r="G6" s="1"/>
      <c r="H6" s="13"/>
      <c r="I6" s="283"/>
      <c r="J6" s="283"/>
      <c r="K6" s="1"/>
    </row>
    <row r="7" spans="1:23" ht="18" customHeight="1" x14ac:dyDescent="0.35">
      <c r="A7" s="283"/>
      <c r="B7" s="283" t="s">
        <v>4</v>
      </c>
      <c r="C7" s="42" t="s">
        <v>292</v>
      </c>
      <c r="D7" s="13" t="s">
        <v>1</v>
      </c>
      <c r="E7" s="283"/>
      <c r="F7" s="283" t="s">
        <v>2</v>
      </c>
      <c r="G7" s="1"/>
      <c r="H7" s="13" t="s">
        <v>1</v>
      </c>
      <c r="I7" s="283"/>
      <c r="J7" s="283" t="s">
        <v>2</v>
      </c>
      <c r="K7" s="283"/>
    </row>
    <row r="8" spans="1:23" ht="18" customHeight="1" x14ac:dyDescent="0.35">
      <c r="A8" s="283"/>
      <c r="B8" s="283"/>
      <c r="C8" s="42"/>
      <c r="D8" s="13"/>
      <c r="E8" s="283"/>
      <c r="F8" s="283"/>
      <c r="G8" s="1"/>
      <c r="H8" s="13"/>
      <c r="I8" s="283"/>
      <c r="J8" s="283"/>
      <c r="K8" s="283"/>
    </row>
    <row r="9" spans="1:23" s="43" customFormat="1" ht="18" customHeight="1" x14ac:dyDescent="0.35">
      <c r="A9" s="283">
        <f>'04. Feb. P'!A12+1</f>
        <v>14</v>
      </c>
      <c r="B9" s="283" t="s">
        <v>52</v>
      </c>
      <c r="C9" s="285"/>
      <c r="D9" s="19"/>
      <c r="E9" s="283"/>
      <c r="F9" s="4"/>
      <c r="G9" s="54"/>
      <c r="H9" s="4"/>
      <c r="I9" s="283"/>
      <c r="J9" s="4"/>
      <c r="K9" s="42"/>
    </row>
    <row r="10" spans="1:23" ht="18" customHeight="1" x14ac:dyDescent="0.35">
      <c r="A10" s="283">
        <f t="shared" ref="A10:A12" si="0">A9+1</f>
        <v>15</v>
      </c>
      <c r="B10" s="283" t="s">
        <v>52</v>
      </c>
      <c r="C10" s="285"/>
      <c r="D10" s="19"/>
      <c r="E10" s="283"/>
      <c r="F10" s="4"/>
      <c r="G10" s="54"/>
      <c r="H10" s="4"/>
      <c r="I10" s="283"/>
      <c r="J10" s="4"/>
      <c r="K10" s="1"/>
    </row>
    <row r="11" spans="1:23" ht="18" customHeight="1" x14ac:dyDescent="0.35">
      <c r="A11" s="283">
        <v>1</v>
      </c>
      <c r="B11" s="283" t="s">
        <v>53</v>
      </c>
      <c r="C11" s="285"/>
      <c r="D11" s="19"/>
      <c r="E11" s="283"/>
      <c r="F11" s="4"/>
      <c r="G11" s="54"/>
      <c r="H11" s="4"/>
      <c r="I11" s="283"/>
      <c r="J11" s="4"/>
      <c r="K11" s="1"/>
    </row>
    <row r="12" spans="1:23" ht="18" customHeight="1" x14ac:dyDescent="0.35">
      <c r="A12" s="283">
        <f t="shared" si="0"/>
        <v>2</v>
      </c>
      <c r="B12" s="283" t="s">
        <v>53</v>
      </c>
      <c r="C12" s="285"/>
      <c r="D12" s="19"/>
      <c r="E12" s="283"/>
      <c r="F12" s="4"/>
      <c r="G12" s="54"/>
      <c r="H12" s="4"/>
      <c r="I12" s="283"/>
      <c r="J12" s="4"/>
      <c r="K12" s="1"/>
    </row>
    <row r="13" spans="1:23" s="14" customFormat="1" ht="18" customHeight="1" x14ac:dyDescent="0.35">
      <c r="A13" s="283" t="s">
        <v>3</v>
      </c>
      <c r="B13" s="284"/>
      <c r="C13" s="285"/>
      <c r="D13" s="19"/>
      <c r="E13" s="283"/>
      <c r="F13" s="4"/>
      <c r="G13" s="54"/>
      <c r="H13" s="4"/>
      <c r="I13" s="283"/>
      <c r="J13" s="4"/>
      <c r="K13" s="1"/>
    </row>
    <row r="14" spans="1:23" ht="18" customHeight="1" x14ac:dyDescent="0.35">
      <c r="A14" s="283" t="s">
        <v>3</v>
      </c>
      <c r="B14" s="284"/>
      <c r="C14" s="226"/>
      <c r="D14" s="49"/>
      <c r="E14" s="283"/>
      <c r="F14" s="284"/>
      <c r="G14" s="54"/>
      <c r="H14" s="4"/>
      <c r="I14" s="283"/>
      <c r="J14" s="4"/>
      <c r="K14" s="1"/>
    </row>
    <row r="15" spans="1:23" ht="18" customHeight="1" x14ac:dyDescent="0.35">
      <c r="A15" s="77"/>
      <c r="B15" s="53"/>
      <c r="C15" s="57"/>
      <c r="D15" s="81"/>
      <c r="E15" s="53"/>
      <c r="F15" s="80"/>
      <c r="G15" s="56"/>
      <c r="H15" s="283"/>
      <c r="I15" s="283"/>
      <c r="J15" s="283"/>
      <c r="K15" s="1"/>
      <c r="S15" s="284"/>
      <c r="T15" s="285"/>
      <c r="U15" s="49"/>
      <c r="V15" s="284"/>
      <c r="W15" s="284"/>
    </row>
    <row r="16" spans="1:23" ht="18" customHeight="1" x14ac:dyDescent="0.35">
      <c r="A16" s="283"/>
      <c r="B16" s="283" t="s">
        <v>65</v>
      </c>
      <c r="C16" s="57" t="s">
        <v>293</v>
      </c>
      <c r="D16" s="49"/>
      <c r="E16" s="284"/>
      <c r="F16" s="284"/>
      <c r="G16" s="54"/>
      <c r="H16" s="283"/>
      <c r="I16" s="283"/>
      <c r="J16" s="283"/>
      <c r="K16" s="1"/>
      <c r="S16" s="284"/>
      <c r="T16" s="285"/>
      <c r="U16" s="49"/>
      <c r="V16" s="284"/>
      <c r="W16" s="284"/>
    </row>
    <row r="17" spans="1:23" ht="18" customHeight="1" x14ac:dyDescent="0.35">
      <c r="A17" s="283"/>
      <c r="B17" s="77"/>
      <c r="C17" s="56"/>
      <c r="D17" s="40"/>
      <c r="E17" s="283"/>
      <c r="F17" s="283"/>
      <c r="G17" s="285"/>
      <c r="H17" s="13"/>
      <c r="I17" s="283"/>
      <c r="J17" s="283"/>
      <c r="K17" s="283"/>
      <c r="S17" s="284"/>
      <c r="T17" s="285"/>
      <c r="U17" s="49"/>
      <c r="V17" s="284"/>
      <c r="W17" s="284"/>
    </row>
    <row r="18" spans="1:23" ht="18" customHeight="1" x14ac:dyDescent="0.35">
      <c r="A18" s="283">
        <f>A12+1</f>
        <v>3</v>
      </c>
      <c r="B18" s="283" t="s">
        <v>53</v>
      </c>
      <c r="C18" s="285"/>
      <c r="D18" s="19"/>
      <c r="E18" s="283"/>
      <c r="F18" s="4"/>
      <c r="G18" s="67"/>
      <c r="H18" s="19"/>
      <c r="I18" s="283"/>
      <c r="J18" s="4"/>
      <c r="K18" s="282" t="s">
        <v>39</v>
      </c>
      <c r="S18" s="284"/>
      <c r="T18" s="285"/>
      <c r="U18" s="49"/>
      <c r="V18" s="284"/>
      <c r="W18" s="284"/>
    </row>
    <row r="19" spans="1:23" s="14" customFormat="1" ht="18" customHeight="1" x14ac:dyDescent="0.35">
      <c r="A19" s="283">
        <f>A10+1</f>
        <v>16</v>
      </c>
      <c r="B19" s="283" t="s">
        <v>52</v>
      </c>
      <c r="C19" s="285"/>
      <c r="D19" s="19"/>
      <c r="E19" s="283"/>
      <c r="F19" s="4"/>
      <c r="G19" s="54"/>
      <c r="H19" s="19"/>
      <c r="I19" s="283"/>
      <c r="J19" s="4"/>
      <c r="K19" s="1" t="s">
        <v>39</v>
      </c>
      <c r="S19" s="284"/>
      <c r="T19" s="285"/>
      <c r="U19" s="49"/>
      <c r="V19" s="284"/>
      <c r="W19" s="284"/>
    </row>
    <row r="20" spans="1:23" s="14" customFormat="1" ht="18" customHeight="1" x14ac:dyDescent="0.35">
      <c r="A20" s="283">
        <f t="shared" ref="A20" si="1">A19+1</f>
        <v>17</v>
      </c>
      <c r="B20" s="283" t="s">
        <v>52</v>
      </c>
      <c r="C20" s="285"/>
      <c r="D20" s="19"/>
      <c r="E20" s="283"/>
      <c r="F20" s="4"/>
      <c r="G20" s="54"/>
      <c r="H20" s="19"/>
      <c r="I20" s="283"/>
      <c r="J20" s="4"/>
      <c r="K20" s="282" t="s">
        <v>55</v>
      </c>
    </row>
    <row r="21" spans="1:23" s="38" customFormat="1" ht="18" customHeight="1" x14ac:dyDescent="0.35">
      <c r="A21" s="283" t="s">
        <v>3</v>
      </c>
      <c r="B21" s="284"/>
      <c r="C21" s="285"/>
      <c r="D21" s="19"/>
      <c r="E21" s="283"/>
      <c r="F21" s="4"/>
      <c r="G21" s="224"/>
      <c r="H21" s="19"/>
      <c r="I21" s="283"/>
      <c r="J21" s="4"/>
      <c r="K21" s="79"/>
    </row>
    <row r="22" spans="1:23" s="14" customFormat="1" ht="18" customHeight="1" x14ac:dyDescent="0.35">
      <c r="A22" s="283" t="s">
        <v>3</v>
      </c>
      <c r="B22" s="284"/>
      <c r="C22" s="285"/>
      <c r="D22" s="19"/>
      <c r="E22" s="283"/>
      <c r="F22" s="4"/>
      <c r="G22" s="54"/>
      <c r="H22" s="19"/>
      <c r="I22" s="283"/>
      <c r="J22" s="4"/>
      <c r="K22" s="283"/>
      <c r="Q22" s="281"/>
    </row>
    <row r="23" spans="1:23" s="14" customFormat="1" ht="18" customHeight="1" x14ac:dyDescent="0.35">
      <c r="A23" s="283" t="s">
        <v>3</v>
      </c>
      <c r="B23" s="284"/>
      <c r="C23" s="285"/>
      <c r="D23" s="19"/>
      <c r="E23" s="283"/>
      <c r="F23" s="4"/>
      <c r="G23" s="54"/>
      <c r="H23" s="19"/>
      <c r="I23" s="283"/>
      <c r="J23" s="4"/>
      <c r="K23" s="283"/>
      <c r="Q23" s="281"/>
    </row>
    <row r="24" spans="1:23" ht="18" customHeight="1" x14ac:dyDescent="0.35">
      <c r="A24" s="77"/>
      <c r="B24" s="77"/>
      <c r="C24" s="42"/>
      <c r="D24" s="85"/>
      <c r="E24" s="77"/>
      <c r="F24" s="53"/>
      <c r="G24" s="56"/>
      <c r="H24" s="85"/>
      <c r="I24" s="77"/>
      <c r="J24" s="53"/>
      <c r="K24" s="283"/>
    </row>
    <row r="25" spans="1:23" ht="18" customHeight="1" x14ac:dyDescent="0.35">
      <c r="A25" s="283"/>
      <c r="B25" s="285"/>
      <c r="C25" s="13"/>
      <c r="D25" s="283"/>
      <c r="E25" s="283"/>
      <c r="F25" s="283"/>
    </row>
    <row r="26" spans="1:23" ht="18" customHeight="1" x14ac:dyDescent="0.25">
      <c r="B26"/>
    </row>
    <row r="27" spans="1:23" ht="18" customHeight="1" x14ac:dyDescent="0.25">
      <c r="B27"/>
    </row>
    <row r="28" spans="1:23" ht="18" customHeight="1" x14ac:dyDescent="0.25">
      <c r="B28"/>
    </row>
    <row r="29" spans="1:23" ht="18" customHeight="1" x14ac:dyDescent="0.25">
      <c r="B29"/>
    </row>
    <row r="30" spans="1:23" ht="18" customHeight="1" x14ac:dyDescent="0.25">
      <c r="B30"/>
    </row>
  </sheetData>
  <mergeCells count="8">
    <mergeCell ref="K5:L5"/>
    <mergeCell ref="A1:C1"/>
    <mergeCell ref="D1:J1"/>
    <mergeCell ref="A2:C2"/>
    <mergeCell ref="D3:J3"/>
    <mergeCell ref="A4:C4"/>
    <mergeCell ref="A5:C5"/>
    <mergeCell ref="D5:J5"/>
  </mergeCells>
  <hyperlinks>
    <hyperlink ref="K5:L5" location="FORSIDE!A1" display="Forside" xr:uid="{00000000-0004-0000-1400-000000000000}"/>
  </hyperlinks>
  <printOptions gridLines="1"/>
  <pageMargins left="0.25" right="0.25" top="0.75" bottom="0.75" header="0.3" footer="0.3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60"/>
  <sheetViews>
    <sheetView workbookViewId="0">
      <selection activeCell="D6" sqref="D6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284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345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71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20"/>
      <c r="D7" s="13"/>
      <c r="E7" s="2"/>
      <c r="F7" s="2"/>
      <c r="G7" s="1"/>
      <c r="H7" s="13"/>
      <c r="I7" s="2"/>
      <c r="J7" s="2"/>
      <c r="K7" s="1"/>
    </row>
    <row r="8" spans="1:20" ht="18" customHeight="1" x14ac:dyDescent="0.35">
      <c r="A8" s="87"/>
      <c r="B8" s="87"/>
      <c r="C8" s="20"/>
      <c r="D8" s="13"/>
      <c r="E8" s="87"/>
      <c r="F8" s="87"/>
      <c r="G8" s="1"/>
      <c r="H8" s="13"/>
      <c r="I8" s="87"/>
      <c r="J8" s="87"/>
      <c r="K8" s="1"/>
    </row>
    <row r="9" spans="1:20" ht="18" customHeight="1" x14ac:dyDescent="0.35">
      <c r="A9" s="2">
        <f>'18. Feb.'!A23+1</f>
        <v>231</v>
      </c>
      <c r="B9" s="45" t="s">
        <v>92</v>
      </c>
      <c r="C9" s="54" t="s">
        <v>219</v>
      </c>
      <c r="D9" s="4"/>
      <c r="E9" s="2"/>
      <c r="F9" s="4"/>
      <c r="G9" s="46" t="s">
        <v>94</v>
      </c>
      <c r="H9" s="4"/>
      <c r="I9" s="2"/>
      <c r="J9" s="4"/>
      <c r="K9" s="2"/>
    </row>
    <row r="10" spans="1:20" ht="18" customHeight="1" x14ac:dyDescent="0.35">
      <c r="A10" s="2">
        <f>A9+1</f>
        <v>232</v>
      </c>
      <c r="B10" s="284" t="s">
        <v>92</v>
      </c>
      <c r="C10" s="54" t="s">
        <v>117</v>
      </c>
      <c r="D10" s="4"/>
      <c r="E10" s="2"/>
      <c r="F10" s="4"/>
      <c r="G10" s="46" t="s">
        <v>220</v>
      </c>
      <c r="H10" s="4"/>
      <c r="I10" s="2"/>
      <c r="J10" s="4"/>
      <c r="K10" s="2"/>
    </row>
    <row r="11" spans="1:20" ht="18" customHeight="1" x14ac:dyDescent="0.35">
      <c r="A11" s="2">
        <f t="shared" ref="A11:A16" si="0">A10+1</f>
        <v>233</v>
      </c>
      <c r="B11" s="45" t="s">
        <v>98</v>
      </c>
      <c r="C11" s="54" t="s">
        <v>11</v>
      </c>
      <c r="D11" s="4"/>
      <c r="E11" s="2"/>
      <c r="F11" s="4"/>
      <c r="G11" s="46" t="s">
        <v>225</v>
      </c>
      <c r="H11" s="4"/>
      <c r="I11" s="2"/>
      <c r="J11" s="4"/>
      <c r="K11" s="2"/>
    </row>
    <row r="12" spans="1:20" s="14" customFormat="1" ht="18" customHeight="1" x14ac:dyDescent="0.35">
      <c r="A12" s="2">
        <f t="shared" si="0"/>
        <v>234</v>
      </c>
      <c r="B12" s="284" t="s">
        <v>98</v>
      </c>
      <c r="C12" s="54" t="s">
        <v>101</v>
      </c>
      <c r="D12" s="4"/>
      <c r="E12" s="2"/>
      <c r="F12" s="4"/>
      <c r="G12" s="46" t="s">
        <v>102</v>
      </c>
      <c r="H12" s="4"/>
      <c r="I12" s="2"/>
      <c r="J12" s="4"/>
      <c r="K12" s="1"/>
    </row>
    <row r="13" spans="1:20" s="43" customFormat="1" ht="18" customHeight="1" x14ac:dyDescent="0.35">
      <c r="A13" s="2">
        <f t="shared" si="0"/>
        <v>235</v>
      </c>
      <c r="B13" s="284" t="s">
        <v>98</v>
      </c>
      <c r="C13" s="54" t="s">
        <v>100</v>
      </c>
      <c r="D13" s="4"/>
      <c r="E13" s="2"/>
      <c r="F13" s="4"/>
      <c r="G13" s="46" t="s">
        <v>96</v>
      </c>
      <c r="H13" s="4"/>
      <c r="I13" s="2"/>
      <c r="J13" s="4"/>
      <c r="K13" s="42"/>
    </row>
    <row r="14" spans="1:20" ht="18" customHeight="1" x14ac:dyDescent="0.35">
      <c r="A14" s="2">
        <f t="shared" si="0"/>
        <v>236</v>
      </c>
      <c r="B14" s="45" t="s">
        <v>207</v>
      </c>
      <c r="C14" s="54" t="s">
        <v>75</v>
      </c>
      <c r="D14" s="4"/>
      <c r="E14" s="2"/>
      <c r="F14" s="4"/>
      <c r="G14" s="46" t="s">
        <v>49</v>
      </c>
      <c r="H14" s="4"/>
      <c r="I14" s="2"/>
      <c r="J14" s="4"/>
      <c r="K14" s="1"/>
    </row>
    <row r="15" spans="1:20" ht="18" customHeight="1" x14ac:dyDescent="0.35">
      <c r="A15" s="2">
        <f t="shared" si="0"/>
        <v>237</v>
      </c>
      <c r="B15" s="284" t="s">
        <v>207</v>
      </c>
      <c r="C15" s="54" t="s">
        <v>74</v>
      </c>
      <c r="D15" s="4"/>
      <c r="E15" s="2"/>
      <c r="F15" s="4"/>
      <c r="G15" s="46" t="s">
        <v>48</v>
      </c>
      <c r="H15" s="4"/>
      <c r="I15" s="2"/>
      <c r="J15" s="4"/>
      <c r="K15" s="1"/>
    </row>
    <row r="16" spans="1:20" ht="18" customHeight="1" x14ac:dyDescent="0.35">
      <c r="A16" s="2">
        <f t="shared" si="0"/>
        <v>238</v>
      </c>
      <c r="B16" s="284" t="s">
        <v>207</v>
      </c>
      <c r="C16" s="54" t="s">
        <v>10</v>
      </c>
      <c r="D16" s="4"/>
      <c r="E16" s="2"/>
      <c r="F16" s="4"/>
      <c r="G16" s="46" t="s">
        <v>208</v>
      </c>
      <c r="H16" s="4"/>
      <c r="I16" s="2"/>
      <c r="J16" s="4"/>
      <c r="K16" s="1"/>
    </row>
    <row r="17" spans="1:11" s="14" customFormat="1" ht="18" customHeight="1" x14ac:dyDescent="0.35">
      <c r="A17" s="2"/>
      <c r="B17" s="2"/>
      <c r="C17" s="42"/>
      <c r="D17" s="2"/>
      <c r="E17" s="2"/>
      <c r="F17" s="2"/>
      <c r="G17" s="3"/>
      <c r="H17" s="2"/>
      <c r="I17" s="2"/>
      <c r="J17" s="2"/>
      <c r="K17" s="1"/>
    </row>
    <row r="18" spans="1:11" ht="18" customHeight="1" x14ac:dyDescent="0.35">
      <c r="A18" s="2"/>
      <c r="B18" s="2" t="s">
        <v>65</v>
      </c>
      <c r="C18" s="42"/>
      <c r="D18" s="2"/>
      <c r="E18" s="2"/>
      <c r="F18" s="2"/>
      <c r="G18" s="3"/>
      <c r="H18" s="2"/>
      <c r="I18" s="2"/>
      <c r="J18" s="2"/>
      <c r="K18" s="1"/>
    </row>
    <row r="19" spans="1:11" ht="18" customHeight="1" x14ac:dyDescent="0.35">
      <c r="A19" s="87"/>
      <c r="B19" s="87"/>
      <c r="C19" s="42"/>
      <c r="D19" s="87"/>
      <c r="E19" s="87"/>
      <c r="F19" s="87"/>
      <c r="G19" s="86"/>
      <c r="H19" s="87"/>
      <c r="I19" s="87"/>
      <c r="J19" s="87"/>
      <c r="K19" s="1"/>
    </row>
    <row r="20" spans="1:11" ht="18" customHeight="1" x14ac:dyDescent="0.35">
      <c r="A20" s="283">
        <f>A16+1</f>
        <v>239</v>
      </c>
      <c r="B20" s="284" t="s">
        <v>76</v>
      </c>
      <c r="C20" s="54" t="s">
        <v>97</v>
      </c>
      <c r="D20" s="4"/>
      <c r="E20" s="283"/>
      <c r="F20" s="4"/>
      <c r="G20" s="285" t="s">
        <v>77</v>
      </c>
      <c r="H20" s="4"/>
      <c r="I20" s="283"/>
      <c r="J20" s="4"/>
      <c r="K20" s="283"/>
    </row>
    <row r="21" spans="1:11" ht="18" customHeight="1" x14ac:dyDescent="0.35">
      <c r="A21" s="283">
        <f>A20+1</f>
        <v>240</v>
      </c>
      <c r="B21" s="284" t="s">
        <v>76</v>
      </c>
      <c r="C21" s="54" t="s">
        <v>114</v>
      </c>
      <c r="D21" s="4"/>
      <c r="E21" s="283"/>
      <c r="F21" s="4"/>
      <c r="G21" s="285" t="s">
        <v>79</v>
      </c>
      <c r="H21" s="4"/>
      <c r="I21" s="283"/>
      <c r="J21" s="4"/>
      <c r="K21" s="283"/>
    </row>
    <row r="22" spans="1:11" ht="18" customHeight="1" x14ac:dyDescent="0.35">
      <c r="A22" s="283">
        <f t="shared" ref="A22:A25" si="1">A21+1</f>
        <v>241</v>
      </c>
      <c r="B22" s="284" t="s">
        <v>76</v>
      </c>
      <c r="C22" s="54" t="s">
        <v>217</v>
      </c>
      <c r="D22" s="4"/>
      <c r="E22" s="283"/>
      <c r="F22" s="4"/>
      <c r="G22" s="285" t="s">
        <v>216</v>
      </c>
      <c r="H22" s="4"/>
      <c r="I22" s="283"/>
      <c r="J22" s="4"/>
      <c r="K22" s="283"/>
    </row>
    <row r="23" spans="1:11" s="14" customFormat="1" ht="18" customHeight="1" x14ac:dyDescent="0.35">
      <c r="A23" s="283">
        <f t="shared" si="1"/>
        <v>242</v>
      </c>
      <c r="B23" s="284" t="s">
        <v>80</v>
      </c>
      <c r="C23" s="54" t="s">
        <v>78</v>
      </c>
      <c r="D23" s="4"/>
      <c r="E23" s="283"/>
      <c r="F23" s="4"/>
      <c r="G23" s="300" t="s">
        <v>82</v>
      </c>
      <c r="H23" s="4"/>
      <c r="I23" s="283"/>
      <c r="J23" s="4"/>
      <c r="K23" s="1"/>
    </row>
    <row r="24" spans="1:11" s="43" customFormat="1" ht="18" customHeight="1" x14ac:dyDescent="0.35">
      <c r="A24" s="283">
        <f t="shared" si="1"/>
        <v>243</v>
      </c>
      <c r="B24" s="284" t="s">
        <v>80</v>
      </c>
      <c r="C24" s="54" t="s">
        <v>81</v>
      </c>
      <c r="D24" s="4"/>
      <c r="E24" s="283"/>
      <c r="F24" s="4"/>
      <c r="G24" s="285" t="s">
        <v>83</v>
      </c>
      <c r="H24" s="4"/>
      <c r="I24" s="283"/>
      <c r="J24" s="4"/>
      <c r="K24" s="42"/>
    </row>
    <row r="25" spans="1:11" ht="18" customHeight="1" x14ac:dyDescent="0.35">
      <c r="A25" s="283">
        <f t="shared" si="1"/>
        <v>244</v>
      </c>
      <c r="B25" s="284" t="s">
        <v>80</v>
      </c>
      <c r="C25" s="54" t="s">
        <v>223</v>
      </c>
      <c r="D25" s="4"/>
      <c r="E25" s="283"/>
      <c r="F25" s="4"/>
      <c r="G25" s="285" t="s">
        <v>222</v>
      </c>
      <c r="H25" s="4"/>
      <c r="I25" s="283"/>
      <c r="J25" s="4"/>
      <c r="K25" s="1"/>
    </row>
    <row r="26" spans="1:11" ht="18" customHeight="1" x14ac:dyDescent="0.35">
      <c r="A26" s="283" t="s">
        <v>3</v>
      </c>
      <c r="B26" s="284"/>
      <c r="C26" s="54"/>
      <c r="D26" s="4"/>
      <c r="E26" s="283"/>
      <c r="F26" s="4"/>
      <c r="G26" s="285"/>
      <c r="H26" s="4"/>
      <c r="I26" s="283"/>
      <c r="J26" s="4"/>
      <c r="K26" s="1"/>
    </row>
    <row r="27" spans="1:11" ht="18" customHeight="1" x14ac:dyDescent="0.35">
      <c r="A27" s="283" t="s">
        <v>3</v>
      </c>
      <c r="B27" s="284"/>
      <c r="C27" s="54"/>
      <c r="D27" s="4"/>
      <c r="E27" s="283"/>
      <c r="F27" s="4"/>
      <c r="G27" s="285"/>
      <c r="H27" s="4"/>
      <c r="I27" s="283"/>
      <c r="J27" s="4"/>
      <c r="K27" s="1"/>
    </row>
    <row r="28" spans="1:11" s="14" customFormat="1" ht="18" customHeight="1" x14ac:dyDescent="0.35">
      <c r="A28" s="283"/>
      <c r="B28" s="283"/>
      <c r="C28" s="42"/>
      <c r="D28" s="283"/>
      <c r="E28" s="283"/>
      <c r="F28" s="283"/>
      <c r="G28" s="282"/>
      <c r="H28" s="283"/>
      <c r="I28" s="283"/>
      <c r="J28" s="283"/>
      <c r="K28" s="1"/>
    </row>
    <row r="29" spans="1:11" s="14" customFormat="1" ht="18" customHeight="1" x14ac:dyDescent="0.35">
      <c r="A29" s="283"/>
      <c r="B29" s="286" t="s">
        <v>283</v>
      </c>
      <c r="C29" s="42"/>
      <c r="D29" s="283"/>
      <c r="E29" s="283"/>
      <c r="F29" s="283"/>
      <c r="G29" s="282"/>
      <c r="H29" s="283"/>
      <c r="I29" s="283"/>
      <c r="J29" s="283"/>
      <c r="K29" s="1"/>
    </row>
    <row r="30" spans="1:11" s="14" customFormat="1" ht="18" customHeight="1" x14ac:dyDescent="0.35">
      <c r="A30" s="283"/>
      <c r="B30" s="283"/>
      <c r="C30" s="42"/>
      <c r="D30" s="283"/>
      <c r="E30" s="283"/>
      <c r="F30" s="283"/>
      <c r="G30" s="282"/>
      <c r="H30" s="283"/>
      <c r="I30" s="283"/>
      <c r="J30" s="283"/>
      <c r="K30" s="1"/>
    </row>
    <row r="31" spans="1:11" ht="18" customHeight="1" x14ac:dyDescent="0.35">
      <c r="A31" s="283"/>
      <c r="B31" s="283" t="s">
        <v>282</v>
      </c>
      <c r="C31" s="42"/>
      <c r="D31" s="283"/>
      <c r="E31" s="283"/>
      <c r="F31" s="283"/>
      <c r="G31" s="282"/>
      <c r="H31" s="283"/>
      <c r="I31" s="283"/>
      <c r="J31" s="283"/>
      <c r="K31" s="1"/>
    </row>
    <row r="32" spans="1:11" ht="18" customHeight="1" x14ac:dyDescent="0.35">
      <c r="A32" s="283"/>
      <c r="B32" s="283"/>
      <c r="C32" s="42"/>
      <c r="D32" s="283"/>
      <c r="E32" s="283"/>
      <c r="F32" s="283"/>
      <c r="G32" s="282"/>
      <c r="H32" s="283"/>
      <c r="I32" s="283"/>
      <c r="J32" s="283"/>
      <c r="K32" s="1"/>
    </row>
    <row r="33" spans="1:11" ht="18" customHeight="1" x14ac:dyDescent="0.35">
      <c r="A33" s="283">
        <f>A25+1</f>
        <v>245</v>
      </c>
      <c r="B33" s="284" t="s">
        <v>209</v>
      </c>
      <c r="C33" s="54" t="s">
        <v>199</v>
      </c>
      <c r="D33" s="4"/>
      <c r="E33" s="283"/>
      <c r="F33" s="4"/>
      <c r="G33" s="285" t="s">
        <v>84</v>
      </c>
      <c r="H33" s="4"/>
      <c r="I33" s="283"/>
      <c r="J33" s="4"/>
      <c r="K33" s="283"/>
    </row>
    <row r="34" spans="1:11" ht="18" customHeight="1" x14ac:dyDescent="0.35">
      <c r="A34" s="283">
        <f>A33+1</f>
        <v>246</v>
      </c>
      <c r="B34" s="284" t="s">
        <v>209</v>
      </c>
      <c r="C34" s="54" t="s">
        <v>86</v>
      </c>
      <c r="D34" s="4"/>
      <c r="E34" s="283"/>
      <c r="F34" s="4"/>
      <c r="G34" s="285" t="s">
        <v>88</v>
      </c>
      <c r="H34" s="4"/>
      <c r="I34" s="283"/>
      <c r="J34" s="4"/>
      <c r="K34" s="283"/>
    </row>
    <row r="35" spans="1:11" ht="18" customHeight="1" x14ac:dyDescent="0.35">
      <c r="A35" s="283">
        <f t="shared" ref="A35:A40" si="2">A34+1</f>
        <v>247</v>
      </c>
      <c r="B35" s="284" t="s">
        <v>209</v>
      </c>
      <c r="C35" s="54" t="s">
        <v>106</v>
      </c>
      <c r="D35" s="4"/>
      <c r="E35" s="283"/>
      <c r="F35" s="4"/>
      <c r="G35" s="285" t="s">
        <v>103</v>
      </c>
      <c r="H35" s="4"/>
      <c r="I35" s="283"/>
      <c r="J35" s="4"/>
      <c r="K35" s="283"/>
    </row>
    <row r="36" spans="1:11" s="14" customFormat="1" ht="18" customHeight="1" x14ac:dyDescent="0.35">
      <c r="A36" s="283">
        <f t="shared" si="2"/>
        <v>248</v>
      </c>
      <c r="B36" s="284" t="s">
        <v>231</v>
      </c>
      <c r="C36" s="54" t="s">
        <v>73</v>
      </c>
      <c r="D36" s="4"/>
      <c r="E36" s="283"/>
      <c r="F36" s="4"/>
      <c r="G36" s="285" t="s">
        <v>95</v>
      </c>
      <c r="H36" s="4"/>
      <c r="I36" s="283"/>
      <c r="J36" s="4"/>
      <c r="K36" s="1"/>
    </row>
    <row r="37" spans="1:11" s="43" customFormat="1" ht="18" customHeight="1" x14ac:dyDescent="0.35">
      <c r="A37" s="283">
        <f t="shared" si="2"/>
        <v>249</v>
      </c>
      <c r="B37" s="284" t="s">
        <v>231</v>
      </c>
      <c r="C37" s="54" t="s">
        <v>90</v>
      </c>
      <c r="D37" s="4"/>
      <c r="E37" s="283"/>
      <c r="F37" s="4"/>
      <c r="G37" s="285" t="s">
        <v>89</v>
      </c>
      <c r="H37" s="4"/>
      <c r="I37" s="283"/>
      <c r="J37" s="4"/>
      <c r="K37" s="42"/>
    </row>
    <row r="38" spans="1:11" ht="18" customHeight="1" x14ac:dyDescent="0.35">
      <c r="A38" s="283">
        <f t="shared" si="2"/>
        <v>250</v>
      </c>
      <c r="B38" s="284" t="s">
        <v>231</v>
      </c>
      <c r="C38" s="54" t="s">
        <v>12</v>
      </c>
      <c r="D38" s="4"/>
      <c r="E38" s="283"/>
      <c r="F38" s="4"/>
      <c r="G38" s="285" t="s">
        <v>91</v>
      </c>
      <c r="H38" s="4"/>
      <c r="I38" s="283"/>
      <c r="J38" s="4"/>
      <c r="K38" s="1"/>
    </row>
    <row r="39" spans="1:11" ht="18" customHeight="1" x14ac:dyDescent="0.35">
      <c r="A39" s="283">
        <f t="shared" si="2"/>
        <v>251</v>
      </c>
      <c r="B39" s="284" t="s">
        <v>232</v>
      </c>
      <c r="C39" s="54" t="s">
        <v>85</v>
      </c>
      <c r="D39" s="4"/>
      <c r="E39" s="283"/>
      <c r="F39" s="4"/>
      <c r="G39" s="285" t="s">
        <v>104</v>
      </c>
      <c r="H39" s="4"/>
      <c r="I39" s="283"/>
      <c r="J39" s="4"/>
      <c r="K39" s="1"/>
    </row>
    <row r="40" spans="1:11" ht="18" customHeight="1" x14ac:dyDescent="0.35">
      <c r="A40" s="283">
        <f t="shared" si="2"/>
        <v>252</v>
      </c>
      <c r="B40" s="284" t="s">
        <v>232</v>
      </c>
      <c r="C40" s="54" t="s">
        <v>58</v>
      </c>
      <c r="D40" s="4"/>
      <c r="E40" s="283"/>
      <c r="F40" s="4"/>
      <c r="G40" s="285" t="s">
        <v>105</v>
      </c>
      <c r="H40" s="4"/>
      <c r="I40" s="283"/>
      <c r="J40" s="4"/>
      <c r="K40" s="1"/>
    </row>
    <row r="41" spans="1:11" ht="18" customHeight="1" x14ac:dyDescent="0.35">
      <c r="A41" s="283"/>
      <c r="B41" s="284"/>
      <c r="C41" s="54"/>
      <c r="D41" s="284"/>
      <c r="E41" s="283"/>
      <c r="F41" s="284"/>
      <c r="G41" s="285"/>
      <c r="H41" s="284"/>
      <c r="I41" s="283"/>
      <c r="J41" s="284"/>
      <c r="K41" s="1"/>
    </row>
    <row r="42" spans="1:11" ht="18" customHeight="1" x14ac:dyDescent="0.35">
      <c r="A42" s="283"/>
      <c r="B42" s="283" t="s">
        <v>281</v>
      </c>
      <c r="C42" s="42"/>
      <c r="D42" s="283"/>
      <c r="E42" s="283"/>
      <c r="F42" s="283"/>
      <c r="G42" s="282"/>
      <c r="H42" s="283"/>
      <c r="I42" s="283"/>
      <c r="J42" s="283"/>
      <c r="K42" s="1"/>
    </row>
    <row r="43" spans="1:11" ht="18" customHeight="1" x14ac:dyDescent="0.35">
      <c r="A43" s="283"/>
      <c r="B43" s="283"/>
      <c r="C43" s="42"/>
      <c r="D43" s="283"/>
      <c r="E43" s="283"/>
      <c r="F43" s="283"/>
      <c r="G43" s="282"/>
      <c r="H43" s="283"/>
      <c r="I43" s="283"/>
      <c r="J43" s="283"/>
      <c r="K43" s="1"/>
    </row>
    <row r="44" spans="1:11" ht="18" customHeight="1" x14ac:dyDescent="0.35">
      <c r="A44" s="283">
        <f>A40+1</f>
        <v>253</v>
      </c>
      <c r="B44" s="284" t="s">
        <v>232</v>
      </c>
      <c r="C44" s="54" t="s">
        <v>109</v>
      </c>
      <c r="D44" s="4"/>
      <c r="E44" s="283"/>
      <c r="F44" s="4"/>
      <c r="G44" s="285" t="s">
        <v>111</v>
      </c>
      <c r="H44" s="4"/>
      <c r="I44" s="283"/>
      <c r="J44" s="4"/>
      <c r="K44" s="283"/>
    </row>
    <row r="45" spans="1:11" ht="18" customHeight="1" x14ac:dyDescent="0.35">
      <c r="A45" s="283">
        <f>A44+1</f>
        <v>254</v>
      </c>
      <c r="B45" s="284" t="s">
        <v>233</v>
      </c>
      <c r="C45" s="54" t="s">
        <v>22</v>
      </c>
      <c r="D45" s="4"/>
      <c r="E45" s="283"/>
      <c r="F45" s="4"/>
      <c r="G45" s="285" t="s">
        <v>107</v>
      </c>
      <c r="H45" s="4"/>
      <c r="I45" s="283"/>
      <c r="J45" s="4"/>
      <c r="K45" s="283"/>
    </row>
    <row r="46" spans="1:11" ht="18" customHeight="1" x14ac:dyDescent="0.35">
      <c r="A46" s="283">
        <f t="shared" ref="A46:A50" si="3">A45+1</f>
        <v>255</v>
      </c>
      <c r="B46" s="284" t="s">
        <v>233</v>
      </c>
      <c r="C46" s="54" t="s">
        <v>108</v>
      </c>
      <c r="D46" s="4"/>
      <c r="E46" s="283"/>
      <c r="F46" s="4"/>
      <c r="G46" s="285" t="s">
        <v>116</v>
      </c>
      <c r="H46" s="4"/>
      <c r="I46" s="283"/>
      <c r="J46" s="4"/>
      <c r="K46" s="283"/>
    </row>
    <row r="47" spans="1:11" s="14" customFormat="1" ht="18" customHeight="1" x14ac:dyDescent="0.35">
      <c r="A47" s="283">
        <f t="shared" si="3"/>
        <v>256</v>
      </c>
      <c r="B47" s="284" t="s">
        <v>233</v>
      </c>
      <c r="C47" s="54" t="s">
        <v>93</v>
      </c>
      <c r="D47" s="4"/>
      <c r="E47" s="283"/>
      <c r="F47" s="4"/>
      <c r="G47" s="285" t="s">
        <v>112</v>
      </c>
      <c r="H47" s="4"/>
      <c r="I47" s="283"/>
      <c r="J47" s="4"/>
      <c r="K47" s="1"/>
    </row>
    <row r="48" spans="1:11" s="43" customFormat="1" ht="18" customHeight="1" x14ac:dyDescent="0.35">
      <c r="A48" s="283">
        <f t="shared" si="3"/>
        <v>257</v>
      </c>
      <c r="B48" s="284" t="s">
        <v>234</v>
      </c>
      <c r="C48" s="54" t="s">
        <v>34</v>
      </c>
      <c r="D48" s="4"/>
      <c r="E48" s="283"/>
      <c r="F48" s="4"/>
      <c r="G48" s="285" t="s">
        <v>113</v>
      </c>
      <c r="H48" s="4"/>
      <c r="I48" s="283"/>
      <c r="J48" s="4"/>
      <c r="K48" s="42"/>
    </row>
    <row r="49" spans="1:11" ht="18" customHeight="1" x14ac:dyDescent="0.35">
      <c r="A49" s="283">
        <f t="shared" si="3"/>
        <v>258</v>
      </c>
      <c r="B49" s="284" t="s">
        <v>234</v>
      </c>
      <c r="C49" s="54" t="s">
        <v>115</v>
      </c>
      <c r="D49" s="4"/>
      <c r="E49" s="283"/>
      <c r="F49" s="4"/>
      <c r="G49" s="285" t="s">
        <v>110</v>
      </c>
      <c r="H49" s="4"/>
      <c r="I49" s="283"/>
      <c r="J49" s="4"/>
      <c r="K49" s="1"/>
    </row>
    <row r="50" spans="1:11" ht="18" customHeight="1" x14ac:dyDescent="0.35">
      <c r="A50" s="283">
        <f t="shared" si="3"/>
        <v>259</v>
      </c>
      <c r="B50" s="284" t="s">
        <v>234</v>
      </c>
      <c r="C50" s="54" t="s">
        <v>99</v>
      </c>
      <c r="D50" s="4"/>
      <c r="E50" s="283"/>
      <c r="F50" s="4"/>
      <c r="G50" s="285" t="s">
        <v>57</v>
      </c>
      <c r="H50" s="4"/>
      <c r="I50" s="283"/>
      <c r="J50" s="4"/>
      <c r="K50" s="1"/>
    </row>
    <row r="51" spans="1:11" ht="18" customHeight="1" x14ac:dyDescent="0.35">
      <c r="A51" s="283" t="s">
        <v>3</v>
      </c>
      <c r="B51" s="284"/>
      <c r="C51" s="54"/>
      <c r="D51" s="4"/>
      <c r="E51" s="283"/>
      <c r="F51" s="4"/>
      <c r="G51" s="285"/>
      <c r="H51" s="4"/>
      <c r="I51" s="283"/>
      <c r="J51" s="4"/>
      <c r="K51" s="1"/>
    </row>
    <row r="52" spans="1:11" ht="18" customHeight="1" x14ac:dyDescent="0.35">
      <c r="A52" s="45"/>
      <c r="B52" s="45"/>
      <c r="C52" s="46"/>
      <c r="D52" s="49"/>
      <c r="E52" s="45"/>
      <c r="F52" s="45"/>
      <c r="G52" s="54"/>
      <c r="H52" s="49"/>
      <c r="I52" s="45"/>
      <c r="J52" s="45"/>
      <c r="K52" s="1"/>
    </row>
    <row r="53" spans="1:11" ht="18" customHeight="1" x14ac:dyDescent="0.35">
      <c r="A53" s="45"/>
      <c r="B53" s="45"/>
      <c r="C53" s="46"/>
      <c r="D53" s="49"/>
      <c r="E53" s="45"/>
      <c r="F53" s="45"/>
      <c r="G53" s="54"/>
      <c r="H53" s="49"/>
      <c r="I53" s="45"/>
      <c r="J53" s="45"/>
      <c r="K53" s="1"/>
    </row>
    <row r="54" spans="1:11" ht="18" customHeight="1" x14ac:dyDescent="0.35">
      <c r="A54" s="45"/>
      <c r="B54" s="45"/>
      <c r="C54" s="54"/>
      <c r="D54" s="49"/>
      <c r="E54" s="45"/>
      <c r="F54" s="45"/>
      <c r="G54" s="67"/>
      <c r="H54" s="49"/>
      <c r="I54" s="45"/>
      <c r="J54" s="45"/>
      <c r="K54" s="1"/>
    </row>
    <row r="55" spans="1:11" ht="18" customHeight="1" x14ac:dyDescent="0.35">
      <c r="A55" s="45"/>
      <c r="B55" s="45"/>
      <c r="C55" s="54"/>
      <c r="D55" s="49"/>
      <c r="E55" s="45"/>
      <c r="F55" s="45"/>
      <c r="G55" s="54"/>
      <c r="H55" s="49"/>
      <c r="I55" s="45"/>
      <c r="J55" s="45"/>
      <c r="K55" s="1"/>
    </row>
    <row r="56" spans="1:11" ht="18" customHeight="1" x14ac:dyDescent="0.35">
      <c r="A56" s="45"/>
      <c r="B56" s="45"/>
      <c r="C56" s="54"/>
      <c r="D56" s="49"/>
      <c r="E56" s="45"/>
      <c r="F56" s="45"/>
      <c r="G56" s="54"/>
      <c r="H56" s="49"/>
      <c r="I56" s="45"/>
      <c r="J56" s="45"/>
      <c r="K56" s="1"/>
    </row>
    <row r="57" spans="1:11" ht="18" customHeight="1" x14ac:dyDescent="0.35">
      <c r="A57" s="45"/>
      <c r="B57" s="45"/>
      <c r="C57" s="54"/>
      <c r="D57" s="49"/>
      <c r="E57" s="45"/>
      <c r="F57" s="45"/>
      <c r="G57" s="54"/>
      <c r="H57" s="49"/>
      <c r="I57" s="45"/>
      <c r="J57" s="45"/>
      <c r="K57" s="1"/>
    </row>
    <row r="58" spans="1:11" ht="18" customHeight="1" x14ac:dyDescent="0.35">
      <c r="A58" s="45"/>
      <c r="B58" s="45"/>
      <c r="C58" s="54"/>
      <c r="D58" s="82"/>
      <c r="E58" s="45"/>
      <c r="F58" s="82"/>
      <c r="G58" s="82"/>
      <c r="H58" s="75"/>
      <c r="I58" s="45"/>
      <c r="J58" s="74"/>
    </row>
    <row r="59" spans="1:11" ht="18" customHeight="1" x14ac:dyDescent="0.35">
      <c r="A59" s="45"/>
      <c r="B59" s="83"/>
      <c r="C59" s="68"/>
      <c r="D59" s="49"/>
      <c r="E59" s="45"/>
      <c r="F59" s="45"/>
      <c r="G59" s="54"/>
      <c r="H59" s="49"/>
      <c r="I59" s="45"/>
      <c r="J59" s="45"/>
    </row>
    <row r="60" spans="1:11" ht="18" customHeight="1" x14ac:dyDescent="0.25">
      <c r="A60" s="84"/>
      <c r="B60" s="83"/>
      <c r="C60" s="68"/>
      <c r="D60" s="68"/>
      <c r="E60" s="68"/>
      <c r="F60" s="68"/>
      <c r="G60" s="68"/>
      <c r="H60" s="68"/>
      <c r="I60" s="68"/>
      <c r="J60" s="68"/>
    </row>
  </sheetData>
  <mergeCells count="8">
    <mergeCell ref="K5:L5"/>
    <mergeCell ref="A5:C5"/>
    <mergeCell ref="D5:J5"/>
    <mergeCell ref="A1:C1"/>
    <mergeCell ref="D1:J1"/>
    <mergeCell ref="A2:C2"/>
    <mergeCell ref="D3:J3"/>
    <mergeCell ref="A4:C4"/>
  </mergeCells>
  <hyperlinks>
    <hyperlink ref="K5:L5" location="FORSIDE!A1" display="Forside" xr:uid="{00000000-0004-0000-1500-000000000000}"/>
  </hyperlinks>
  <pageMargins left="0.25" right="0.25" top="0.75" bottom="0.75" header="0.3" footer="0.3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38"/>
  <dimension ref="A1:W36"/>
  <sheetViews>
    <sheetView workbookViewId="0">
      <selection activeCell="K5" sqref="K5:L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8.7265625" bestFit="1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270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339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72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'04. Mar.'!A50+1</f>
        <v>260</v>
      </c>
      <c r="B9" s="45" t="s">
        <v>233</v>
      </c>
      <c r="C9" s="226" t="s">
        <v>108</v>
      </c>
      <c r="D9" s="19"/>
      <c r="E9" s="2"/>
      <c r="F9" s="4"/>
      <c r="G9" s="54" t="s">
        <v>22</v>
      </c>
      <c r="H9" s="4"/>
      <c r="I9" s="2"/>
      <c r="J9" s="4"/>
      <c r="K9" s="2"/>
    </row>
    <row r="10" spans="1:20" s="14" customFormat="1" ht="18" customHeight="1" x14ac:dyDescent="0.35">
      <c r="A10" s="2">
        <f t="shared" ref="A10:A15" si="0">A9+1</f>
        <v>261</v>
      </c>
      <c r="B10" s="284" t="s">
        <v>233</v>
      </c>
      <c r="C10" s="226" t="s">
        <v>93</v>
      </c>
      <c r="D10" s="19"/>
      <c r="E10" s="2"/>
      <c r="F10" s="4"/>
      <c r="G10" s="54" t="s">
        <v>107</v>
      </c>
      <c r="H10" s="4"/>
      <c r="I10" s="2"/>
      <c r="J10" s="4"/>
      <c r="K10" s="1"/>
    </row>
    <row r="11" spans="1:20" s="43" customFormat="1" ht="18" customHeight="1" x14ac:dyDescent="0.35">
      <c r="A11" s="2">
        <f t="shared" si="0"/>
        <v>262</v>
      </c>
      <c r="B11" s="284" t="s">
        <v>233</v>
      </c>
      <c r="C11" s="46" t="s">
        <v>112</v>
      </c>
      <c r="D11" s="19"/>
      <c r="E11" s="2"/>
      <c r="F11" s="4"/>
      <c r="G11" s="54" t="s">
        <v>116</v>
      </c>
      <c r="H11" s="4"/>
      <c r="I11" s="263"/>
      <c r="J11" s="4"/>
      <c r="K11" s="42"/>
    </row>
    <row r="12" spans="1:20" ht="18" customHeight="1" x14ac:dyDescent="0.35">
      <c r="A12" s="2">
        <f t="shared" si="0"/>
        <v>263</v>
      </c>
      <c r="B12" s="89" t="s">
        <v>232</v>
      </c>
      <c r="C12" s="46" t="s">
        <v>58</v>
      </c>
      <c r="D12" s="19"/>
      <c r="E12" s="2"/>
      <c r="F12" s="4"/>
      <c r="G12" s="54" t="s">
        <v>85</v>
      </c>
      <c r="H12" s="4"/>
      <c r="I12" s="2"/>
      <c r="J12" s="4"/>
      <c r="K12" s="1"/>
    </row>
    <row r="13" spans="1:20" ht="18" customHeight="1" x14ac:dyDescent="0.35">
      <c r="A13" s="2">
        <f t="shared" si="0"/>
        <v>264</v>
      </c>
      <c r="B13" s="284" t="s">
        <v>232</v>
      </c>
      <c r="C13" s="46" t="s">
        <v>109</v>
      </c>
      <c r="D13" s="19"/>
      <c r="E13" s="2"/>
      <c r="F13" s="4"/>
      <c r="G13" s="54" t="s">
        <v>104</v>
      </c>
      <c r="H13" s="4"/>
      <c r="I13" s="2"/>
      <c r="J13" s="4"/>
      <c r="K13" s="1"/>
    </row>
    <row r="14" spans="1:20" ht="18" customHeight="1" x14ac:dyDescent="0.35">
      <c r="A14" s="283">
        <f t="shared" si="0"/>
        <v>265</v>
      </c>
      <c r="B14" s="284" t="s">
        <v>232</v>
      </c>
      <c r="C14" s="1" t="s">
        <v>271</v>
      </c>
      <c r="D14" s="19"/>
      <c r="E14" s="283"/>
      <c r="F14" s="4"/>
      <c r="G14" s="54" t="s">
        <v>105</v>
      </c>
      <c r="H14" s="19"/>
      <c r="I14" s="283"/>
      <c r="J14" s="4"/>
      <c r="K14" s="1"/>
    </row>
    <row r="15" spans="1:20" s="14" customFormat="1" ht="18" customHeight="1" x14ac:dyDescent="0.35">
      <c r="A15" s="283">
        <f t="shared" si="0"/>
        <v>266</v>
      </c>
      <c r="B15" s="284" t="s">
        <v>87</v>
      </c>
      <c r="C15" s="54" t="s">
        <v>12</v>
      </c>
      <c r="D15" s="19"/>
      <c r="E15" s="283"/>
      <c r="F15" s="4"/>
      <c r="G15" s="54" t="s">
        <v>95</v>
      </c>
      <c r="H15" s="7"/>
      <c r="I15" s="6"/>
      <c r="J15" s="7"/>
      <c r="K15" s="1"/>
    </row>
    <row r="16" spans="1:20" ht="18" customHeight="1" x14ac:dyDescent="0.35">
      <c r="A16" s="283" t="s">
        <v>3</v>
      </c>
      <c r="B16" s="284"/>
      <c r="C16" s="285"/>
      <c r="D16" s="279"/>
      <c r="E16" s="284"/>
      <c r="F16" s="44"/>
      <c r="G16" s="54"/>
      <c r="H16" s="4"/>
      <c r="I16" s="283"/>
      <c r="J16" s="4"/>
      <c r="K16" s="1"/>
    </row>
    <row r="17" spans="1:23" ht="18" customHeight="1" x14ac:dyDescent="0.35">
      <c r="A17" s="247"/>
      <c r="B17" s="250"/>
      <c r="C17" s="248"/>
      <c r="D17" s="49"/>
      <c r="E17" s="284"/>
      <c r="F17" s="284"/>
      <c r="G17" s="54"/>
      <c r="H17" s="250"/>
      <c r="I17" s="247"/>
      <c r="J17" s="250"/>
      <c r="K17" s="1"/>
    </row>
    <row r="18" spans="1:23" ht="18" customHeight="1" x14ac:dyDescent="0.35">
      <c r="A18" s="2"/>
      <c r="B18" s="53"/>
      <c r="C18" s="57" t="s">
        <v>272</v>
      </c>
      <c r="D18" s="85"/>
      <c r="E18" s="53"/>
      <c r="F18" s="53"/>
      <c r="G18" s="56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47"/>
      <c r="B19" s="53"/>
      <c r="C19" s="57"/>
      <c r="D19" s="85"/>
      <c r="E19" s="53"/>
      <c r="F19" s="53"/>
      <c r="G19" s="56"/>
      <c r="H19" s="247"/>
      <c r="I19" s="247"/>
      <c r="J19" s="247"/>
      <c r="K19" s="1"/>
      <c r="S19" s="250"/>
      <c r="T19" s="248"/>
      <c r="U19" s="49"/>
      <c r="V19" s="250"/>
      <c r="W19" s="250"/>
    </row>
    <row r="20" spans="1:23" ht="18" customHeight="1" x14ac:dyDescent="0.35">
      <c r="A20" s="2"/>
      <c r="B20" s="2" t="s">
        <v>65</v>
      </c>
      <c r="C20" s="57"/>
      <c r="D20" s="49"/>
      <c r="E20" s="45"/>
      <c r="F20" s="45"/>
      <c r="G20" s="54"/>
      <c r="H20" s="2"/>
      <c r="I20" s="2"/>
      <c r="J20" s="2"/>
      <c r="K20" s="1"/>
      <c r="S20" s="45"/>
      <c r="T20" s="46"/>
      <c r="U20" s="49"/>
      <c r="V20" s="45"/>
      <c r="W20" s="45"/>
    </row>
    <row r="21" spans="1:23" ht="18" customHeight="1" x14ac:dyDescent="0.35">
      <c r="A21" s="2"/>
      <c r="B21" s="77"/>
      <c r="C21" s="56"/>
      <c r="D21" s="40"/>
      <c r="E21" s="2"/>
      <c r="F21" s="2"/>
      <c r="G21" s="46"/>
      <c r="H21" s="13"/>
      <c r="I21" s="2"/>
      <c r="J21" s="2"/>
      <c r="K21" s="2"/>
      <c r="S21" s="45"/>
      <c r="T21" s="46"/>
      <c r="U21" s="49"/>
      <c r="V21" s="45"/>
      <c r="W21" s="45"/>
    </row>
    <row r="22" spans="1:23" s="14" customFormat="1" ht="18" customHeight="1" x14ac:dyDescent="0.35">
      <c r="A22" s="2">
        <f>A15+1</f>
        <v>267</v>
      </c>
      <c r="B22" s="45" t="s">
        <v>231</v>
      </c>
      <c r="C22" s="46" t="s">
        <v>90</v>
      </c>
      <c r="D22" s="19"/>
      <c r="E22" s="2"/>
      <c r="F22" s="4"/>
      <c r="G22" s="54" t="s">
        <v>73</v>
      </c>
      <c r="H22" s="19"/>
      <c r="I22" s="2"/>
      <c r="J22" s="4"/>
      <c r="K22" s="1"/>
      <c r="S22" s="45"/>
      <c r="T22" s="46"/>
      <c r="U22" s="49"/>
      <c r="V22" s="45"/>
      <c r="W22" s="45"/>
    </row>
    <row r="23" spans="1:23" s="14" customFormat="1" ht="18" customHeight="1" x14ac:dyDescent="0.35">
      <c r="A23" s="2">
        <f>A22+1</f>
        <v>268</v>
      </c>
      <c r="B23" s="284" t="s">
        <v>231</v>
      </c>
      <c r="C23" s="46" t="s">
        <v>91</v>
      </c>
      <c r="D23" s="19"/>
      <c r="E23" s="2"/>
      <c r="F23" s="4"/>
      <c r="G23" s="54" t="s">
        <v>89</v>
      </c>
      <c r="H23" s="19"/>
      <c r="I23" s="2"/>
      <c r="J23" s="4"/>
      <c r="K23" s="1"/>
      <c r="S23" s="45"/>
      <c r="T23" s="46"/>
      <c r="U23" s="49"/>
      <c r="V23" s="45"/>
      <c r="W23" s="45"/>
    </row>
    <row r="24" spans="1:23" ht="18" customHeight="1" x14ac:dyDescent="0.35">
      <c r="A24" s="283">
        <f t="shared" ref="A24:A29" si="1">A23+1</f>
        <v>269</v>
      </c>
      <c r="B24" s="45" t="s">
        <v>209</v>
      </c>
      <c r="C24" s="46" t="s">
        <v>86</v>
      </c>
      <c r="D24" s="19"/>
      <c r="E24" s="2"/>
      <c r="F24" s="4"/>
      <c r="G24" s="67" t="s">
        <v>199</v>
      </c>
      <c r="H24" s="19"/>
      <c r="I24" s="2"/>
      <c r="J24" s="4"/>
      <c r="K24" s="1"/>
      <c r="S24" s="45"/>
      <c r="T24" s="46"/>
      <c r="U24" s="49"/>
      <c r="V24" s="45"/>
      <c r="W24" s="45"/>
    </row>
    <row r="25" spans="1:23" ht="18" customHeight="1" x14ac:dyDescent="0.35">
      <c r="A25" s="283">
        <f t="shared" si="1"/>
        <v>270</v>
      </c>
      <c r="B25" s="284" t="s">
        <v>209</v>
      </c>
      <c r="C25" s="46" t="s">
        <v>106</v>
      </c>
      <c r="D25" s="19"/>
      <c r="E25" s="2"/>
      <c r="F25" s="4"/>
      <c r="G25" s="54" t="s">
        <v>84</v>
      </c>
      <c r="H25" s="19"/>
      <c r="I25" s="2"/>
      <c r="J25" s="4"/>
      <c r="K25" s="1"/>
      <c r="S25" s="45"/>
      <c r="T25" s="46"/>
      <c r="U25" s="49"/>
      <c r="V25" s="45"/>
      <c r="W25" s="45"/>
    </row>
    <row r="26" spans="1:23" s="14" customFormat="1" ht="18" customHeight="1" x14ac:dyDescent="0.35">
      <c r="A26" s="283">
        <f t="shared" si="1"/>
        <v>271</v>
      </c>
      <c r="B26" s="284" t="s">
        <v>209</v>
      </c>
      <c r="C26" s="285" t="s">
        <v>103</v>
      </c>
      <c r="D26" s="19"/>
      <c r="E26" s="283"/>
      <c r="F26" s="4"/>
      <c r="G26" s="54" t="s">
        <v>88</v>
      </c>
      <c r="H26" s="19"/>
      <c r="I26" s="283"/>
      <c r="J26" s="4"/>
      <c r="K26" s="1"/>
      <c r="S26" s="45"/>
      <c r="T26" s="46"/>
      <c r="U26" s="49"/>
      <c r="V26" s="45"/>
      <c r="W26" s="45"/>
    </row>
    <row r="27" spans="1:23" s="14" customFormat="1" ht="18" customHeight="1" x14ac:dyDescent="0.35">
      <c r="A27" s="283">
        <f t="shared" si="1"/>
        <v>272</v>
      </c>
      <c r="B27" s="284" t="s">
        <v>207</v>
      </c>
      <c r="C27" s="285" t="s">
        <v>74</v>
      </c>
      <c r="D27" s="19"/>
      <c r="E27" s="283"/>
      <c r="F27" s="4"/>
      <c r="G27" s="54" t="s">
        <v>75</v>
      </c>
      <c r="H27" s="19"/>
      <c r="I27" s="283"/>
      <c r="J27" s="4"/>
      <c r="K27" s="2"/>
    </row>
    <row r="28" spans="1:23" s="38" customFormat="1" ht="18" customHeight="1" x14ac:dyDescent="0.35">
      <c r="A28" s="283">
        <f t="shared" si="1"/>
        <v>273</v>
      </c>
      <c r="B28" s="284" t="s">
        <v>207</v>
      </c>
      <c r="C28" s="285" t="s">
        <v>10</v>
      </c>
      <c r="D28" s="19"/>
      <c r="E28" s="283"/>
      <c r="F28" s="4"/>
      <c r="G28" s="54" t="s">
        <v>49</v>
      </c>
      <c r="H28" s="19"/>
      <c r="I28" s="283"/>
      <c r="J28" s="4"/>
      <c r="K28" s="79"/>
    </row>
    <row r="29" spans="1:23" s="14" customFormat="1" ht="18" customHeight="1" x14ac:dyDescent="0.35">
      <c r="A29" s="283">
        <f t="shared" si="1"/>
        <v>274</v>
      </c>
      <c r="B29" s="284" t="s">
        <v>207</v>
      </c>
      <c r="C29" s="225" t="s">
        <v>208</v>
      </c>
      <c r="D29" s="228"/>
      <c r="E29" s="288"/>
      <c r="F29" s="229"/>
      <c r="G29" s="223" t="s">
        <v>48</v>
      </c>
      <c r="H29" s="228"/>
      <c r="I29" s="288"/>
      <c r="J29" s="229"/>
      <c r="K29" s="2"/>
      <c r="Q29" s="37"/>
    </row>
    <row r="30" spans="1:23" s="14" customFormat="1" ht="18" customHeight="1" x14ac:dyDescent="0.35">
      <c r="A30" s="283"/>
      <c r="B30" s="284"/>
      <c r="C30" s="225"/>
      <c r="D30" s="289"/>
      <c r="E30" s="288"/>
      <c r="F30" s="290"/>
      <c r="G30" s="223"/>
      <c r="H30" s="289"/>
      <c r="I30" s="288"/>
      <c r="J30" s="290"/>
      <c r="K30" s="283"/>
      <c r="Q30" s="281"/>
    </row>
    <row r="31" spans="1:23" ht="18" customHeight="1" x14ac:dyDescent="0.35">
      <c r="A31" s="2"/>
      <c r="B31" s="2"/>
      <c r="C31" s="57" t="s">
        <v>273</v>
      </c>
      <c r="H31" s="13"/>
      <c r="I31" s="2"/>
      <c r="J31" s="2"/>
      <c r="K31" s="2"/>
    </row>
    <row r="32" spans="1:23" ht="18" customHeight="1" x14ac:dyDescent="0.35">
      <c r="A32" s="45"/>
      <c r="B32" s="45"/>
      <c r="C32" s="56"/>
      <c r="D32" s="13"/>
      <c r="E32" s="2"/>
      <c r="F32" s="2"/>
      <c r="G32" s="46"/>
      <c r="H32" s="13"/>
      <c r="I32" s="2"/>
      <c r="J32" s="2"/>
      <c r="K32" s="2"/>
    </row>
    <row r="33" spans="1:11" ht="18" customHeight="1" x14ac:dyDescent="0.35">
      <c r="A33" s="45"/>
      <c r="B33" s="45"/>
      <c r="C33" s="54"/>
      <c r="D33" s="49"/>
      <c r="E33" s="45"/>
      <c r="F33" s="45"/>
      <c r="G33" s="54"/>
      <c r="H33" s="49"/>
      <c r="I33" s="45"/>
      <c r="J33" s="45"/>
      <c r="K33" s="1"/>
    </row>
    <row r="34" spans="1:11" ht="18" customHeight="1" x14ac:dyDescent="0.35">
      <c r="A34" s="45"/>
      <c r="B34" s="45"/>
      <c r="C34" s="54"/>
      <c r="D34" s="49"/>
      <c r="E34" s="45"/>
      <c r="F34" s="45"/>
      <c r="G34" s="54"/>
      <c r="H34" s="49"/>
      <c r="I34" s="45"/>
      <c r="J34" s="45"/>
      <c r="K34" s="1"/>
    </row>
    <row r="35" spans="1:11" ht="18" customHeight="1" x14ac:dyDescent="0.35">
      <c r="A35" s="45"/>
      <c r="B35" s="83"/>
      <c r="C35" s="68"/>
      <c r="D35" s="82"/>
      <c r="E35" s="45"/>
      <c r="F35" s="82"/>
      <c r="G35" s="82"/>
      <c r="H35" s="75"/>
      <c r="I35" s="45"/>
      <c r="J35" s="74"/>
      <c r="K35" s="1"/>
    </row>
    <row r="36" spans="1:11" ht="18" customHeight="1" x14ac:dyDescent="0.35">
      <c r="D36" s="49"/>
      <c r="E36" s="45"/>
      <c r="F36" s="45"/>
      <c r="G36" s="54"/>
      <c r="H36" s="49"/>
      <c r="I36" s="45"/>
      <c r="J36" s="45"/>
    </row>
  </sheetData>
  <customSheetViews>
    <customSheetView guid="{AAE82BF8-1FB9-41DC-B9E7-0513034FDB60}" printArea="1" showRuler="0">
      <pageMargins left="0.39370078740157483" right="0.19685039370078741" top="0.59055118110236227" bottom="0.19685039370078741" header="0" footer="0"/>
      <pageSetup paperSize="9" orientation="portrait" r:id="rId1"/>
      <headerFooter alignWithMargins="0"/>
    </customSheetView>
  </customSheetViews>
  <mergeCells count="8">
    <mergeCell ref="K5:L5"/>
    <mergeCell ref="A2:C2"/>
    <mergeCell ref="A4:C4"/>
    <mergeCell ref="A5:C5"/>
    <mergeCell ref="D1:J1"/>
    <mergeCell ref="D3:J3"/>
    <mergeCell ref="D5:J5"/>
    <mergeCell ref="A1:C1"/>
  </mergeCells>
  <phoneticPr fontId="0" type="noConversion"/>
  <hyperlinks>
    <hyperlink ref="K5:L5" location="FORSIDE!A1" display="Forside" xr:uid="{00000000-0004-0000-1600-000000000000}"/>
  </hyperlinks>
  <printOptions gridLines="1"/>
  <pageMargins left="0.25" right="0.25" top="0.75" bottom="0.75" header="0.3" footer="0.3"/>
  <pageSetup paperSize="9" scale="95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1"/>
  <sheetViews>
    <sheetView workbookViewId="0">
      <selection activeCell="K5" sqref="K5:L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266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346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78" t="s">
        <v>267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'01. Apr. slut'!A29+1</f>
        <v>275</v>
      </c>
      <c r="B9" s="284" t="s">
        <v>76</v>
      </c>
      <c r="C9" s="285" t="s">
        <v>114</v>
      </c>
      <c r="D9" s="19"/>
      <c r="E9" s="283"/>
      <c r="F9" s="4"/>
      <c r="G9" s="54" t="s">
        <v>97</v>
      </c>
      <c r="H9" s="4"/>
      <c r="I9" s="283"/>
      <c r="J9" s="4"/>
      <c r="K9" s="2"/>
    </row>
    <row r="10" spans="1:20" s="14" customFormat="1" ht="18" customHeight="1" x14ac:dyDescent="0.35">
      <c r="A10" s="2">
        <f>A9+1</f>
        <v>276</v>
      </c>
      <c r="B10" s="284" t="s">
        <v>76</v>
      </c>
      <c r="C10" s="285" t="s">
        <v>217</v>
      </c>
      <c r="D10" s="19"/>
      <c r="E10" s="283"/>
      <c r="F10" s="4"/>
      <c r="G10" s="54" t="s">
        <v>77</v>
      </c>
      <c r="H10" s="4"/>
      <c r="I10" s="283"/>
      <c r="J10" s="4"/>
      <c r="K10" s="1"/>
    </row>
    <row r="11" spans="1:20" s="43" customFormat="1" ht="18" customHeight="1" x14ac:dyDescent="0.35">
      <c r="A11" s="2">
        <f t="shared" ref="A11:A16" si="0">A10+1</f>
        <v>277</v>
      </c>
      <c r="B11" s="284" t="s">
        <v>76</v>
      </c>
      <c r="C11" s="285" t="s">
        <v>216</v>
      </c>
      <c r="D11" s="19"/>
      <c r="E11" s="283"/>
      <c r="F11" s="4"/>
      <c r="G11" s="54" t="s">
        <v>79</v>
      </c>
      <c r="H11" s="4"/>
      <c r="I11" s="283"/>
      <c r="J11" s="4"/>
      <c r="K11" s="42"/>
    </row>
    <row r="12" spans="1:20" ht="18" customHeight="1" x14ac:dyDescent="0.35">
      <c r="A12" s="2">
        <f t="shared" si="0"/>
        <v>278</v>
      </c>
      <c r="B12" s="284" t="s">
        <v>80</v>
      </c>
      <c r="C12" s="285" t="s">
        <v>81</v>
      </c>
      <c r="D12" s="19"/>
      <c r="E12" s="283"/>
      <c r="F12" s="4"/>
      <c r="G12" s="54" t="s">
        <v>78</v>
      </c>
      <c r="H12" s="4"/>
      <c r="I12" s="283"/>
      <c r="J12" s="4"/>
      <c r="K12" s="1"/>
    </row>
    <row r="13" spans="1:20" ht="18" customHeight="1" x14ac:dyDescent="0.35">
      <c r="A13" s="2">
        <f t="shared" si="0"/>
        <v>279</v>
      </c>
      <c r="B13" s="284" t="s">
        <v>80</v>
      </c>
      <c r="C13" s="285" t="s">
        <v>223</v>
      </c>
      <c r="D13" s="19"/>
      <c r="E13" s="283"/>
      <c r="F13" s="4"/>
      <c r="G13" s="300" t="s">
        <v>82</v>
      </c>
      <c r="H13" s="4"/>
      <c r="I13" s="283"/>
      <c r="J13" s="4"/>
      <c r="K13" s="1"/>
    </row>
    <row r="14" spans="1:20" ht="18" customHeight="1" x14ac:dyDescent="0.35">
      <c r="A14" s="2">
        <f t="shared" si="0"/>
        <v>280</v>
      </c>
      <c r="B14" s="284" t="s">
        <v>80</v>
      </c>
      <c r="C14" s="285" t="s">
        <v>222</v>
      </c>
      <c r="D14" s="19"/>
      <c r="E14" s="283"/>
      <c r="F14" s="4"/>
      <c r="G14" s="54" t="s">
        <v>83</v>
      </c>
      <c r="H14" s="4"/>
      <c r="I14" s="283"/>
      <c r="J14" s="4"/>
      <c r="K14" s="1"/>
    </row>
    <row r="15" spans="1:20" s="14" customFormat="1" ht="18" customHeight="1" x14ac:dyDescent="0.35">
      <c r="A15" s="283">
        <f t="shared" si="0"/>
        <v>281</v>
      </c>
      <c r="B15" s="283" t="s">
        <v>92</v>
      </c>
      <c r="C15" s="1" t="s">
        <v>117</v>
      </c>
      <c r="D15" s="19"/>
      <c r="E15" s="283"/>
      <c r="F15" s="4"/>
      <c r="G15" s="54" t="s">
        <v>219</v>
      </c>
      <c r="H15" s="19"/>
      <c r="I15" s="283"/>
      <c r="J15" s="4"/>
      <c r="K15" s="1"/>
    </row>
    <row r="16" spans="1:20" s="14" customFormat="1" ht="18" customHeight="1" x14ac:dyDescent="0.35">
      <c r="A16" s="283">
        <f t="shared" si="0"/>
        <v>282</v>
      </c>
      <c r="B16" s="283" t="s">
        <v>92</v>
      </c>
      <c r="C16" s="1" t="s">
        <v>220</v>
      </c>
      <c r="D16" s="19"/>
      <c r="E16" s="283"/>
      <c r="F16" s="4"/>
      <c r="G16" s="54" t="s">
        <v>94</v>
      </c>
      <c r="H16" s="19"/>
      <c r="I16" s="283"/>
      <c r="J16" s="4"/>
      <c r="K16" s="1"/>
    </row>
    <row r="17" spans="1:23" s="14" customFormat="1" ht="18" customHeight="1" x14ac:dyDescent="0.35">
      <c r="A17" s="78"/>
      <c r="B17" s="283"/>
      <c r="C17" s="1"/>
      <c r="D17" s="49"/>
      <c r="E17" s="283"/>
      <c r="F17" s="284"/>
      <c r="G17" s="54"/>
      <c r="H17" s="49"/>
      <c r="I17" s="283"/>
      <c r="J17" s="284"/>
      <c r="K17" s="1"/>
    </row>
    <row r="18" spans="1:23" ht="18" customHeight="1" x14ac:dyDescent="0.35">
      <c r="A18" s="77"/>
      <c r="B18" s="53"/>
      <c r="C18" s="57" t="s">
        <v>268</v>
      </c>
      <c r="D18" s="81"/>
      <c r="E18" s="53"/>
      <c r="F18" s="80"/>
      <c r="G18" s="56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77"/>
      <c r="B19" s="53"/>
      <c r="C19" s="57"/>
      <c r="D19" s="85"/>
      <c r="E19" s="53"/>
      <c r="F19" s="53"/>
      <c r="G19" s="56"/>
      <c r="H19" s="265"/>
      <c r="I19" s="265"/>
      <c r="J19" s="265"/>
      <c r="K19" s="1"/>
      <c r="S19" s="267"/>
      <c r="T19" s="266"/>
      <c r="U19" s="49"/>
      <c r="V19" s="267"/>
      <c r="W19" s="267"/>
    </row>
    <row r="20" spans="1:23" ht="18" customHeight="1" x14ac:dyDescent="0.35">
      <c r="A20" s="2"/>
      <c r="B20" s="2" t="s">
        <v>65</v>
      </c>
      <c r="C20" s="57"/>
      <c r="D20" s="49"/>
      <c r="E20" s="45"/>
      <c r="F20" s="45"/>
      <c r="G20" s="54"/>
      <c r="H20" s="2"/>
      <c r="I20" s="2"/>
      <c r="J20" s="2"/>
      <c r="K20" s="1"/>
      <c r="S20" s="45"/>
      <c r="T20" s="46"/>
      <c r="U20" s="49"/>
      <c r="V20" s="45"/>
      <c r="W20" s="45"/>
    </row>
    <row r="21" spans="1:23" ht="18" customHeight="1" x14ac:dyDescent="0.35">
      <c r="A21" s="2"/>
      <c r="B21" s="77"/>
      <c r="C21" s="56"/>
      <c r="D21" s="40"/>
      <c r="E21" s="2"/>
      <c r="F21" s="2"/>
      <c r="G21" s="46"/>
      <c r="H21" s="13"/>
      <c r="I21" s="2"/>
      <c r="J21" s="2"/>
      <c r="K21" s="2"/>
      <c r="S21" s="45"/>
      <c r="T21" s="46"/>
      <c r="U21" s="49"/>
      <c r="V21" s="45"/>
      <c r="W21" s="45"/>
    </row>
    <row r="22" spans="1:23" s="14" customFormat="1" ht="18" customHeight="1" x14ac:dyDescent="0.35">
      <c r="A22" s="2">
        <f>A16+1</f>
        <v>283</v>
      </c>
      <c r="B22" s="284" t="s">
        <v>98</v>
      </c>
      <c r="C22" s="285" t="s">
        <v>101</v>
      </c>
      <c r="D22" s="19"/>
      <c r="E22" s="283"/>
      <c r="F22" s="4"/>
      <c r="G22" s="54" t="s">
        <v>11</v>
      </c>
      <c r="H22" s="19"/>
      <c r="I22" s="283"/>
      <c r="J22" s="4"/>
      <c r="K22" s="1"/>
      <c r="S22" s="45"/>
      <c r="T22" s="46"/>
      <c r="U22" s="49"/>
      <c r="V22" s="45"/>
      <c r="W22" s="45"/>
    </row>
    <row r="23" spans="1:23" s="14" customFormat="1" ht="18" customHeight="1" x14ac:dyDescent="0.35">
      <c r="A23" s="2">
        <f t="shared" ref="A23:A27" si="1">A22+1</f>
        <v>284</v>
      </c>
      <c r="B23" s="284" t="s">
        <v>98</v>
      </c>
      <c r="C23" s="285" t="s">
        <v>100</v>
      </c>
      <c r="D23" s="19"/>
      <c r="E23" s="283"/>
      <c r="F23" s="4"/>
      <c r="G23" s="223" t="s">
        <v>225</v>
      </c>
      <c r="H23" s="19"/>
      <c r="I23" s="283"/>
      <c r="J23" s="4"/>
      <c r="K23" s="1"/>
      <c r="S23" s="45"/>
      <c r="T23" s="46"/>
      <c r="U23" s="49"/>
      <c r="V23" s="45"/>
      <c r="W23" s="45"/>
    </row>
    <row r="24" spans="1:23" ht="18" customHeight="1" x14ac:dyDescent="0.35">
      <c r="A24" s="2">
        <f t="shared" si="1"/>
        <v>285</v>
      </c>
      <c r="B24" s="284" t="s">
        <v>98</v>
      </c>
      <c r="C24" s="285" t="s">
        <v>96</v>
      </c>
      <c r="D24" s="19"/>
      <c r="E24" s="283"/>
      <c r="F24" s="4"/>
      <c r="G24" s="224" t="s">
        <v>102</v>
      </c>
      <c r="H24" s="19"/>
      <c r="I24" s="283"/>
      <c r="J24" s="4"/>
      <c r="K24" s="1"/>
      <c r="S24" s="45"/>
      <c r="T24" s="46"/>
      <c r="U24" s="49"/>
      <c r="V24" s="45"/>
      <c r="W24" s="45"/>
    </row>
    <row r="25" spans="1:23" ht="18" customHeight="1" x14ac:dyDescent="0.35">
      <c r="A25" s="2">
        <f t="shared" si="1"/>
        <v>286</v>
      </c>
      <c r="B25" s="284" t="s">
        <v>234</v>
      </c>
      <c r="C25" s="285" t="s">
        <v>115</v>
      </c>
      <c r="D25" s="19"/>
      <c r="E25" s="283"/>
      <c r="F25" s="4"/>
      <c r="G25" s="223" t="s">
        <v>34</v>
      </c>
      <c r="H25" s="19"/>
      <c r="I25" s="283"/>
      <c r="J25" s="4"/>
      <c r="K25" s="1"/>
      <c r="S25" s="45"/>
      <c r="T25" s="46"/>
      <c r="U25" s="49"/>
      <c r="V25" s="45"/>
      <c r="W25" s="45"/>
    </row>
    <row r="26" spans="1:23" s="14" customFormat="1" ht="18" customHeight="1" x14ac:dyDescent="0.35">
      <c r="A26" s="2">
        <f t="shared" si="1"/>
        <v>287</v>
      </c>
      <c r="B26" s="284" t="s">
        <v>234</v>
      </c>
      <c r="C26" s="285" t="s">
        <v>99</v>
      </c>
      <c r="D26" s="19"/>
      <c r="E26" s="283"/>
      <c r="F26" s="4"/>
      <c r="G26" s="54" t="s">
        <v>113</v>
      </c>
      <c r="H26" s="19"/>
      <c r="I26" s="283"/>
      <c r="J26" s="4"/>
      <c r="K26" s="1"/>
      <c r="S26" s="45"/>
      <c r="T26" s="46"/>
      <c r="U26" s="49"/>
      <c r="V26" s="45"/>
      <c r="W26" s="45"/>
    </row>
    <row r="27" spans="1:23" s="14" customFormat="1" ht="18" customHeight="1" x14ac:dyDescent="0.35">
      <c r="A27" s="2">
        <f t="shared" si="1"/>
        <v>288</v>
      </c>
      <c r="B27" s="284" t="s">
        <v>234</v>
      </c>
      <c r="C27" s="285" t="s">
        <v>57</v>
      </c>
      <c r="D27" s="19"/>
      <c r="E27" s="283"/>
      <c r="F27" s="4"/>
      <c r="G27" s="54" t="s">
        <v>110</v>
      </c>
      <c r="H27" s="19"/>
      <c r="I27" s="283"/>
      <c r="J27" s="4"/>
      <c r="K27" s="2"/>
    </row>
    <row r="28" spans="1:23" s="38" customFormat="1" ht="18" customHeight="1" x14ac:dyDescent="0.35">
      <c r="A28" s="2" t="s">
        <v>3</v>
      </c>
      <c r="B28" s="284"/>
      <c r="C28" s="285"/>
      <c r="D28" s="19"/>
      <c r="E28" s="283"/>
      <c r="F28" s="4"/>
      <c r="G28" s="54"/>
      <c r="H28" s="19"/>
      <c r="I28" s="283"/>
      <c r="J28" s="4"/>
      <c r="K28" s="79"/>
    </row>
    <row r="29" spans="1:23" s="14" customFormat="1" ht="18" customHeight="1" x14ac:dyDescent="0.35">
      <c r="A29" s="2" t="s">
        <v>3</v>
      </c>
      <c r="B29" s="284"/>
      <c r="C29" s="285"/>
      <c r="D29" s="19"/>
      <c r="E29" s="283"/>
      <c r="F29" s="4"/>
      <c r="G29" s="54"/>
      <c r="H29" s="19"/>
      <c r="I29" s="283"/>
      <c r="J29" s="4"/>
      <c r="K29" s="2"/>
      <c r="Q29" s="37"/>
    </row>
    <row r="30" spans="1:23" s="14" customFormat="1" ht="18" customHeight="1" x14ac:dyDescent="0.35">
      <c r="A30" s="265"/>
      <c r="B30" s="267"/>
      <c r="C30" s="266"/>
      <c r="D30" s="49"/>
      <c r="E30" s="265"/>
      <c r="F30" s="267"/>
      <c r="G30" s="54"/>
      <c r="H30" s="49"/>
      <c r="I30" s="265"/>
      <c r="J30" s="267"/>
      <c r="K30" s="265"/>
      <c r="Q30" s="264"/>
    </row>
    <row r="31" spans="1:23" ht="18" customHeight="1" x14ac:dyDescent="0.35">
      <c r="A31" s="2"/>
      <c r="B31" s="2"/>
      <c r="C31" s="57" t="s">
        <v>269</v>
      </c>
      <c r="H31" s="13"/>
      <c r="I31" s="2"/>
      <c r="J31" s="2"/>
      <c r="K31" s="2"/>
    </row>
  </sheetData>
  <mergeCells count="8">
    <mergeCell ref="K5:L5"/>
    <mergeCell ref="A5:C5"/>
    <mergeCell ref="D5:J5"/>
    <mergeCell ref="A1:C1"/>
    <mergeCell ref="A2:C2"/>
    <mergeCell ref="D1:J1"/>
    <mergeCell ref="D3:J3"/>
    <mergeCell ref="A4:C4"/>
  </mergeCells>
  <hyperlinks>
    <hyperlink ref="K5:L5" location="FORSIDE!A1" display="Forside" xr:uid="{00000000-0004-0000-1700-000000000000}"/>
  </hyperlinks>
  <printOptions gridLines="1"/>
  <pageMargins left="0.25" right="0.25" top="0.75" bottom="0.75" header="0.3" footer="0.3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41">
    <tabColor rgb="FF00FF00"/>
  </sheetPr>
  <dimension ref="A1:AQ46"/>
  <sheetViews>
    <sheetView workbookViewId="0">
      <selection activeCell="G30" sqref="G30"/>
    </sheetView>
  </sheetViews>
  <sheetFormatPr defaultColWidth="9.1796875" defaultRowHeight="16" customHeight="1" x14ac:dyDescent="0.35"/>
  <cols>
    <col min="1" max="1" width="6.54296875" style="2" customWidth="1"/>
    <col min="2" max="2" width="7.54296875" style="2" customWidth="1"/>
    <col min="3" max="3" width="17.453125" style="2" customWidth="1"/>
    <col min="4" max="4" width="17" style="1" customWidth="1"/>
    <col min="5" max="5" width="10.1796875" style="1" bestFit="1" customWidth="1"/>
    <col min="6" max="30" width="9.1796875" style="1"/>
    <col min="31" max="31" width="10.54296875" style="2" customWidth="1"/>
    <col min="32" max="32" width="9.54296875" style="2" customWidth="1"/>
    <col min="33" max="33" width="16.453125" style="9" customWidth="1"/>
    <col min="34" max="34" width="16.453125" style="2" customWidth="1"/>
    <col min="35" max="35" width="12.54296875" style="9" customWidth="1"/>
    <col min="36" max="36" width="20.54296875" style="1" customWidth="1"/>
    <col min="37" max="37" width="8.54296875" style="2" customWidth="1"/>
    <col min="38" max="38" width="2.54296875" style="2" customWidth="1"/>
    <col min="39" max="39" width="5.54296875" style="2" customWidth="1"/>
    <col min="40" max="40" width="20.54296875" style="2" customWidth="1"/>
    <col min="41" max="41" width="8.54296875" style="2" customWidth="1"/>
    <col min="42" max="42" width="2.54296875" style="2" customWidth="1"/>
    <col min="43" max="43" width="5.54296875" style="2" customWidth="1"/>
    <col min="44" max="16384" width="9.1796875" style="1"/>
  </cols>
  <sheetData>
    <row r="1" spans="2:43" ht="16" customHeight="1" x14ac:dyDescent="0.35">
      <c r="B1"/>
      <c r="C1"/>
      <c r="D1"/>
      <c r="E1"/>
      <c r="F1"/>
      <c r="G1"/>
      <c r="H1"/>
      <c r="I1"/>
      <c r="J1"/>
      <c r="K1"/>
      <c r="AF1"/>
      <c r="AG1"/>
      <c r="AH1"/>
      <c r="AI1"/>
      <c r="AJ1"/>
      <c r="AK1"/>
      <c r="AL1"/>
      <c r="AM1"/>
      <c r="AN1"/>
      <c r="AO1"/>
    </row>
    <row r="2" spans="2:43" ht="16" customHeight="1" thickBot="1" x14ac:dyDescent="0.5">
      <c r="B2" s="93" t="s">
        <v>240</v>
      </c>
      <c r="C2" s="94"/>
      <c r="D2" s="94"/>
      <c r="E2" s="94"/>
      <c r="F2" s="94"/>
      <c r="G2" s="94"/>
      <c r="H2" s="94"/>
      <c r="I2" s="94"/>
      <c r="J2" s="94"/>
      <c r="K2" s="94"/>
      <c r="AE2" s="12" t="s">
        <v>136</v>
      </c>
      <c r="AF2" s="93">
        <v>6</v>
      </c>
      <c r="AG2" s="94"/>
      <c r="AH2" s="94" t="s">
        <v>137</v>
      </c>
      <c r="AI2" s="94">
        <v>15</v>
      </c>
      <c r="AJ2" s="94"/>
      <c r="AK2" s="94"/>
      <c r="AL2" s="94"/>
      <c r="AM2" s="94"/>
      <c r="AN2" s="94"/>
      <c r="AO2" s="94"/>
      <c r="AP2" s="182"/>
    </row>
    <row r="3" spans="2:43" ht="16" customHeight="1" thickTop="1" x14ac:dyDescent="0.35"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F3"/>
      <c r="AG3"/>
      <c r="AH3"/>
      <c r="AI3"/>
      <c r="AJ3"/>
      <c r="AK3"/>
      <c r="AL3"/>
      <c r="AM3"/>
      <c r="AN3"/>
      <c r="AO3"/>
    </row>
    <row r="4" spans="2:43" ht="16" customHeight="1" x14ac:dyDescent="0.35"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 s="12"/>
      <c r="AF4" s="95" t="s">
        <v>138</v>
      </c>
      <c r="AG4" s="96" t="s">
        <v>139</v>
      </c>
      <c r="AH4" s="97" t="s">
        <v>140</v>
      </c>
      <c r="AI4" s="98" t="s">
        <v>141</v>
      </c>
      <c r="AJ4" s="99" t="s">
        <v>162</v>
      </c>
      <c r="AK4" s="99" t="s">
        <v>163</v>
      </c>
      <c r="AL4" s="99" t="s">
        <v>142</v>
      </c>
      <c r="AM4" s="99" t="s">
        <v>143</v>
      </c>
      <c r="AN4" s="99" t="s">
        <v>144</v>
      </c>
      <c r="AO4" s="100" t="s">
        <v>145</v>
      </c>
      <c r="AP4" s="2" t="s">
        <v>146</v>
      </c>
      <c r="AQ4" s="2" t="s">
        <v>149</v>
      </c>
    </row>
    <row r="5" spans="2:43" ht="16" customHeight="1" x14ac:dyDescent="0.45">
      <c r="B5" s="101">
        <v>1</v>
      </c>
      <c r="C5" s="101" t="s">
        <v>75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12262</v>
      </c>
      <c r="J5" s="103">
        <f t="shared" ref="J5:J10" si="6">SUMIF(team1,teams,goals2)+SUMIF(team2,teams,goals1)</f>
        <v>10939</v>
      </c>
      <c r="K5" s="104">
        <f t="shared" ref="K5:K10" si="7">SUMIFS(points1,team1,teams)+SUMIFS(points2,team2,teams)</f>
        <v>40</v>
      </c>
      <c r="AE5" s="12" t="s">
        <v>138</v>
      </c>
      <c r="AF5" s="101"/>
      <c r="AG5" s="102">
        <v>13</v>
      </c>
      <c r="AH5" s="101">
        <v>25</v>
      </c>
      <c r="AI5" s="103">
        <v>7</v>
      </c>
      <c r="AJ5" s="103">
        <v>19</v>
      </c>
      <c r="AK5" s="103">
        <v>1</v>
      </c>
      <c r="AL5" s="103" t="s">
        <v>159</v>
      </c>
      <c r="AM5" s="103">
        <v>3</v>
      </c>
      <c r="AN5" s="103">
        <v>2</v>
      </c>
      <c r="AO5" s="104">
        <v>2</v>
      </c>
      <c r="AP5" s="45">
        <v>3</v>
      </c>
      <c r="AQ5" s="45">
        <v>10</v>
      </c>
    </row>
    <row r="6" spans="2:43" ht="16" customHeight="1" x14ac:dyDescent="0.45">
      <c r="B6" s="101">
        <v>2</v>
      </c>
      <c r="C6" s="106" t="s">
        <v>74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1</v>
      </c>
      <c r="I6" s="103">
        <f t="shared" si="5"/>
        <v>11992</v>
      </c>
      <c r="J6" s="103">
        <f t="shared" si="6"/>
        <v>11280</v>
      </c>
      <c r="K6" s="104">
        <f t="shared" si="7"/>
        <v>30</v>
      </c>
      <c r="AE6" s="12" t="s">
        <v>139</v>
      </c>
      <c r="AF6" s="101">
        <v>28</v>
      </c>
      <c r="AG6" s="105"/>
      <c r="AH6" s="106">
        <v>6</v>
      </c>
      <c r="AI6" s="103">
        <v>26</v>
      </c>
      <c r="AJ6" s="103">
        <v>2</v>
      </c>
      <c r="AK6" s="103">
        <v>24</v>
      </c>
      <c r="AL6" s="103" t="s">
        <v>159</v>
      </c>
      <c r="AM6" s="103">
        <v>2</v>
      </c>
      <c r="AN6" s="103">
        <v>3</v>
      </c>
      <c r="AO6" s="104">
        <v>3</v>
      </c>
      <c r="AP6" s="45">
        <v>2</v>
      </c>
      <c r="AQ6" s="45">
        <v>10</v>
      </c>
    </row>
    <row r="7" spans="2:43" ht="16" customHeight="1" x14ac:dyDescent="0.45">
      <c r="B7" s="106">
        <v>3</v>
      </c>
      <c r="C7" s="105" t="s">
        <v>10</v>
      </c>
      <c r="D7" s="106" t="str">
        <f t="shared" si="0"/>
        <v>3. plads</v>
      </c>
      <c r="E7" s="103">
        <f t="shared" si="1"/>
        <v>4</v>
      </c>
      <c r="F7" s="103">
        <f t="shared" si="2"/>
        <v>0</v>
      </c>
      <c r="G7" s="103">
        <f t="shared" si="3"/>
        <v>0</v>
      </c>
      <c r="H7" s="103">
        <f t="shared" si="4"/>
        <v>0</v>
      </c>
      <c r="I7" s="103">
        <f t="shared" si="5"/>
        <v>9441</v>
      </c>
      <c r="J7" s="103">
        <f t="shared" si="6"/>
        <v>8883</v>
      </c>
      <c r="K7" s="104">
        <f t="shared" si="7"/>
        <v>28</v>
      </c>
      <c r="AE7" s="12" t="s">
        <v>140</v>
      </c>
      <c r="AF7" s="106">
        <v>10</v>
      </c>
      <c r="AG7" s="105">
        <v>21</v>
      </c>
      <c r="AH7" s="106"/>
      <c r="AI7" s="103">
        <v>3</v>
      </c>
      <c r="AJ7" s="103">
        <v>23</v>
      </c>
      <c r="AK7" s="103">
        <v>14</v>
      </c>
      <c r="AL7" s="103" t="s">
        <v>159</v>
      </c>
      <c r="AM7" s="103">
        <v>3</v>
      </c>
      <c r="AN7" s="103">
        <v>2</v>
      </c>
      <c r="AO7" s="104">
        <v>2</v>
      </c>
      <c r="AP7" s="45">
        <v>3</v>
      </c>
      <c r="AQ7" s="45">
        <v>10</v>
      </c>
    </row>
    <row r="8" spans="2:43" ht="16" customHeight="1" x14ac:dyDescent="0.45">
      <c r="B8" s="106">
        <v>4</v>
      </c>
      <c r="C8" s="102" t="s">
        <v>49</v>
      </c>
      <c r="D8" s="106" t="str">
        <f t="shared" si="0"/>
        <v/>
      </c>
      <c r="E8" s="103">
        <f t="shared" si="1"/>
        <v>4</v>
      </c>
      <c r="F8" s="103">
        <f t="shared" si="2"/>
        <v>0</v>
      </c>
      <c r="G8" s="103">
        <f t="shared" si="3"/>
        <v>0</v>
      </c>
      <c r="H8" s="103">
        <f t="shared" si="4"/>
        <v>0</v>
      </c>
      <c r="I8" s="103">
        <f t="shared" si="5"/>
        <v>8912</v>
      </c>
      <c r="J8" s="103">
        <f t="shared" si="6"/>
        <v>8684</v>
      </c>
      <c r="K8" s="104">
        <f t="shared" si="7"/>
        <v>22</v>
      </c>
      <c r="AE8" s="12" t="s">
        <v>141</v>
      </c>
      <c r="AF8" s="106">
        <v>22</v>
      </c>
      <c r="AG8" s="102">
        <v>11</v>
      </c>
      <c r="AH8" s="106">
        <v>18</v>
      </c>
      <c r="AI8" s="103"/>
      <c r="AJ8" s="103">
        <v>15</v>
      </c>
      <c r="AK8" s="103">
        <v>20</v>
      </c>
      <c r="AL8" s="103" t="s">
        <v>159</v>
      </c>
      <c r="AM8" s="103">
        <v>2</v>
      </c>
      <c r="AN8" s="103">
        <v>3</v>
      </c>
      <c r="AO8" s="104">
        <v>3</v>
      </c>
      <c r="AP8" s="45">
        <v>2</v>
      </c>
      <c r="AQ8" s="45">
        <v>10</v>
      </c>
    </row>
    <row r="9" spans="2:43" ht="16" customHeight="1" x14ac:dyDescent="0.45">
      <c r="B9" s="106">
        <v>5</v>
      </c>
      <c r="C9" s="105" t="s">
        <v>48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1</v>
      </c>
      <c r="I9" s="103">
        <f t="shared" si="5"/>
        <v>10810</v>
      </c>
      <c r="J9" s="103">
        <f t="shared" si="6"/>
        <v>11487</v>
      </c>
      <c r="K9" s="104">
        <f t="shared" si="7"/>
        <v>18</v>
      </c>
      <c r="AE9" s="12" t="s">
        <v>162</v>
      </c>
      <c r="AF9" s="106">
        <v>4</v>
      </c>
      <c r="AG9" s="183">
        <v>17</v>
      </c>
      <c r="AH9" s="106">
        <v>8</v>
      </c>
      <c r="AI9" s="103">
        <v>30</v>
      </c>
      <c r="AJ9" s="103"/>
      <c r="AK9" s="103">
        <v>12</v>
      </c>
      <c r="AL9" s="103" t="s">
        <v>159</v>
      </c>
      <c r="AM9" s="103">
        <v>3</v>
      </c>
      <c r="AN9" s="103">
        <v>2</v>
      </c>
      <c r="AO9" s="104">
        <v>2</v>
      </c>
      <c r="AP9" s="45">
        <v>3</v>
      </c>
      <c r="AQ9" s="45">
        <v>10</v>
      </c>
    </row>
    <row r="10" spans="2:43" ht="16" customHeight="1" x14ac:dyDescent="0.45">
      <c r="B10" s="106">
        <v>6</v>
      </c>
      <c r="C10" s="106" t="s">
        <v>208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4</v>
      </c>
      <c r="I10" s="103">
        <f t="shared" si="5"/>
        <v>9414</v>
      </c>
      <c r="J10" s="103">
        <f t="shared" si="6"/>
        <v>11558</v>
      </c>
      <c r="K10" s="104">
        <f t="shared" si="7"/>
        <v>2</v>
      </c>
      <c r="AE10" s="12" t="s">
        <v>163</v>
      </c>
      <c r="AF10" s="106">
        <v>16</v>
      </c>
      <c r="AG10" s="105">
        <v>9</v>
      </c>
      <c r="AH10" s="106">
        <v>29</v>
      </c>
      <c r="AI10" s="103">
        <v>5</v>
      </c>
      <c r="AJ10" s="103">
        <v>27</v>
      </c>
      <c r="AK10" s="103"/>
      <c r="AL10" s="103" t="s">
        <v>159</v>
      </c>
      <c r="AM10" s="103">
        <v>2</v>
      </c>
      <c r="AN10" s="103">
        <v>3</v>
      </c>
      <c r="AO10" s="104">
        <v>3</v>
      </c>
      <c r="AP10" s="45">
        <v>2</v>
      </c>
      <c r="AQ10" s="45">
        <v>10</v>
      </c>
    </row>
    <row r="11" spans="2:43" ht="16" customHeight="1" x14ac:dyDescent="0.35">
      <c r="B11"/>
      <c r="C11"/>
      <c r="D11"/>
      <c r="E11"/>
      <c r="F11"/>
      <c r="G11"/>
      <c r="H11"/>
      <c r="I11"/>
      <c r="J11"/>
      <c r="K11"/>
      <c r="AE11" s="12"/>
      <c r="AF11"/>
      <c r="AG11"/>
      <c r="AH11"/>
      <c r="AI11"/>
      <c r="AJ11"/>
      <c r="AK11"/>
      <c r="AL11"/>
      <c r="AM11"/>
      <c r="AN11"/>
      <c r="AO11"/>
      <c r="AP11" s="45"/>
      <c r="AQ11" s="45"/>
    </row>
    <row r="12" spans="2:43" ht="16" customHeight="1" thickBot="1" x14ac:dyDescent="0.4"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2"/>
      <c r="AF12" s="108"/>
      <c r="AG12" s="109" t="s">
        <v>164</v>
      </c>
      <c r="AH12" s="110" t="s">
        <v>150</v>
      </c>
      <c r="AI12" s="111" t="s">
        <v>151</v>
      </c>
      <c r="AJ12" s="111" t="s">
        <v>152</v>
      </c>
      <c r="AK12" s="111" t="s">
        <v>153</v>
      </c>
      <c r="AL12" s="112" t="s">
        <v>154</v>
      </c>
      <c r="AM12" s="113" t="s">
        <v>155</v>
      </c>
      <c r="AN12" s="114" t="s">
        <v>165</v>
      </c>
      <c r="AO12" s="115" t="s">
        <v>41</v>
      </c>
      <c r="AP12" s="45"/>
      <c r="AQ12" s="45"/>
    </row>
    <row r="13" spans="2:43" ht="16" customHeight="1" thickTop="1" thickBot="1" x14ac:dyDescent="0.45">
      <c r="B13" s="106">
        <v>1</v>
      </c>
      <c r="C13" s="101" t="s">
        <v>75</v>
      </c>
      <c r="D13" s="101" t="s">
        <v>10</v>
      </c>
      <c r="E13" s="116">
        <v>44821</v>
      </c>
      <c r="F13" s="117" t="s">
        <v>264</v>
      </c>
      <c r="G13" s="118"/>
      <c r="H13" s="119">
        <v>2355</v>
      </c>
      <c r="I13" s="120">
        <v>2473</v>
      </c>
      <c r="J13" s="121">
        <v>2</v>
      </c>
      <c r="K13" s="122">
        <v>8</v>
      </c>
      <c r="AE13" s="12"/>
      <c r="AF13" s="106"/>
      <c r="AG13" s="101" t="s">
        <v>166</v>
      </c>
      <c r="AH13" s="101"/>
      <c r="AI13" s="116">
        <v>1</v>
      </c>
      <c r="AJ13" s="117">
        <v>7</v>
      </c>
      <c r="AK13" s="118">
        <v>2</v>
      </c>
      <c r="AL13" s="119" t="s">
        <v>138</v>
      </c>
      <c r="AM13" s="120" t="s">
        <v>163</v>
      </c>
      <c r="AN13" s="121"/>
      <c r="AO13" s="122"/>
      <c r="AP13" s="45"/>
      <c r="AQ13" s="45"/>
    </row>
    <row r="14" spans="2:43" ht="16" customHeight="1" thickBot="1" x14ac:dyDescent="0.45">
      <c r="B14" s="106">
        <v>2</v>
      </c>
      <c r="C14" s="106" t="s">
        <v>74</v>
      </c>
      <c r="D14" s="106" t="s">
        <v>208</v>
      </c>
      <c r="E14" s="116">
        <v>44821</v>
      </c>
      <c r="F14" s="184" t="s">
        <v>264</v>
      </c>
      <c r="G14" s="185"/>
      <c r="H14" s="119">
        <v>2295</v>
      </c>
      <c r="I14" s="120">
        <v>1828</v>
      </c>
      <c r="J14" s="121">
        <v>10</v>
      </c>
      <c r="K14" s="121">
        <v>0</v>
      </c>
      <c r="AE14" s="12"/>
      <c r="AF14" s="106"/>
      <c r="AG14" s="106" t="s">
        <v>167</v>
      </c>
      <c r="AH14" s="106">
        <v>0</v>
      </c>
      <c r="AI14" s="116">
        <v>2</v>
      </c>
      <c r="AJ14" s="184">
        <v>6</v>
      </c>
      <c r="AK14" s="185">
        <v>3</v>
      </c>
      <c r="AL14" s="119" t="s">
        <v>139</v>
      </c>
      <c r="AM14" s="120" t="s">
        <v>162</v>
      </c>
      <c r="AN14" s="121"/>
      <c r="AO14" s="121"/>
      <c r="AP14" s="45"/>
      <c r="AQ14" s="45"/>
    </row>
    <row r="15" spans="2:43" ht="16" customHeight="1" thickBot="1" x14ac:dyDescent="0.45">
      <c r="B15" s="123">
        <v>3</v>
      </c>
      <c r="C15" s="123" t="s">
        <v>49</v>
      </c>
      <c r="D15" s="123" t="s">
        <v>48</v>
      </c>
      <c r="E15" s="124">
        <v>44821</v>
      </c>
      <c r="F15" s="125" t="s">
        <v>264</v>
      </c>
      <c r="G15" s="126"/>
      <c r="H15" s="119">
        <v>2203</v>
      </c>
      <c r="I15" s="120">
        <v>2082</v>
      </c>
      <c r="J15" s="127">
        <v>6</v>
      </c>
      <c r="K15" s="127">
        <v>4</v>
      </c>
      <c r="AE15" s="12"/>
      <c r="AF15" s="123"/>
      <c r="AG15" s="123" t="s">
        <v>168</v>
      </c>
      <c r="AH15" s="123">
        <v>0</v>
      </c>
      <c r="AI15" s="124">
        <v>3</v>
      </c>
      <c r="AJ15" s="125">
        <v>5</v>
      </c>
      <c r="AK15" s="126">
        <v>4</v>
      </c>
      <c r="AL15" s="119" t="s">
        <v>140</v>
      </c>
      <c r="AM15" s="120" t="s">
        <v>141</v>
      </c>
      <c r="AN15" s="127"/>
      <c r="AO15" s="127"/>
      <c r="AP15" s="45"/>
      <c r="AQ15" s="45"/>
    </row>
    <row r="16" spans="2:43" ht="16" customHeight="1" thickBot="1" x14ac:dyDescent="0.45">
      <c r="B16" s="106">
        <v>31</v>
      </c>
      <c r="C16" s="106" t="s">
        <v>208</v>
      </c>
      <c r="D16" s="106" t="s">
        <v>75</v>
      </c>
      <c r="E16" s="116">
        <v>44828</v>
      </c>
      <c r="F16" s="184" t="s">
        <v>265</v>
      </c>
      <c r="G16" s="185"/>
      <c r="H16" s="120">
        <v>1784</v>
      </c>
      <c r="I16" s="120">
        <v>2549</v>
      </c>
      <c r="J16" s="121">
        <v>0</v>
      </c>
      <c r="K16" s="121">
        <v>10</v>
      </c>
      <c r="AE16" s="12"/>
      <c r="AF16" s="106"/>
      <c r="AG16" s="106" t="s">
        <v>169</v>
      </c>
      <c r="AH16" s="106">
        <v>0</v>
      </c>
      <c r="AI16" s="116">
        <v>4</v>
      </c>
      <c r="AJ16" s="184">
        <v>2</v>
      </c>
      <c r="AK16" s="185">
        <v>6</v>
      </c>
      <c r="AL16" s="119" t="s">
        <v>162</v>
      </c>
      <c r="AM16" s="120" t="s">
        <v>138</v>
      </c>
      <c r="AN16" s="121"/>
      <c r="AO16" s="121"/>
      <c r="AP16" s="45"/>
      <c r="AQ16" s="45"/>
    </row>
    <row r="17" spans="1:43" ht="16" customHeight="1" thickBot="1" x14ac:dyDescent="0.45">
      <c r="B17" s="106">
        <v>32</v>
      </c>
      <c r="C17" s="106" t="s">
        <v>10</v>
      </c>
      <c r="D17" s="106" t="s">
        <v>48</v>
      </c>
      <c r="E17" s="124">
        <v>44828</v>
      </c>
      <c r="F17" s="184" t="s">
        <v>265</v>
      </c>
      <c r="G17" s="185"/>
      <c r="H17" s="119">
        <v>2284</v>
      </c>
      <c r="I17" s="120">
        <v>2123</v>
      </c>
      <c r="J17" s="121">
        <v>8</v>
      </c>
      <c r="K17" s="121">
        <v>2</v>
      </c>
      <c r="AE17" s="12"/>
      <c r="AF17" s="106"/>
      <c r="AG17" s="106" t="s">
        <v>170</v>
      </c>
      <c r="AH17" s="106">
        <v>0</v>
      </c>
      <c r="AI17" s="124">
        <v>5</v>
      </c>
      <c r="AJ17" s="184">
        <v>5</v>
      </c>
      <c r="AK17" s="185">
        <v>7</v>
      </c>
      <c r="AL17" s="119" t="s">
        <v>163</v>
      </c>
      <c r="AM17" s="120" t="s">
        <v>141</v>
      </c>
      <c r="AN17" s="121"/>
      <c r="AO17" s="121"/>
      <c r="AP17" s="45"/>
      <c r="AQ17" s="45"/>
    </row>
    <row r="18" spans="1:43" ht="16" customHeight="1" thickBot="1" x14ac:dyDescent="0.45">
      <c r="B18" s="123">
        <v>51</v>
      </c>
      <c r="C18" s="123" t="s">
        <v>74</v>
      </c>
      <c r="D18" s="123" t="s">
        <v>49</v>
      </c>
      <c r="E18" s="124">
        <v>44842</v>
      </c>
      <c r="F18" s="125" t="s">
        <v>264</v>
      </c>
      <c r="G18" s="126"/>
      <c r="H18" s="119">
        <v>2274</v>
      </c>
      <c r="I18" s="120">
        <v>2265</v>
      </c>
      <c r="J18" s="127">
        <v>6</v>
      </c>
      <c r="K18" s="127">
        <v>4</v>
      </c>
      <c r="AE18" s="12"/>
      <c r="AF18" s="123"/>
      <c r="AG18" s="123" t="s">
        <v>171</v>
      </c>
      <c r="AH18" s="123">
        <v>0</v>
      </c>
      <c r="AI18" s="124">
        <v>6</v>
      </c>
      <c r="AJ18" s="125">
        <v>4</v>
      </c>
      <c r="AK18" s="126">
        <v>3</v>
      </c>
      <c r="AL18" s="119" t="s">
        <v>139</v>
      </c>
      <c r="AM18" s="120" t="s">
        <v>140</v>
      </c>
      <c r="AN18" s="127"/>
      <c r="AO18" s="127"/>
      <c r="AP18" s="45"/>
      <c r="AQ18" s="45"/>
    </row>
    <row r="19" spans="1:43" ht="16" customHeight="1" thickBot="1" x14ac:dyDescent="0.45">
      <c r="B19" s="106">
        <v>72</v>
      </c>
      <c r="C19" s="106" t="s">
        <v>75</v>
      </c>
      <c r="D19" s="106" t="s">
        <v>48</v>
      </c>
      <c r="E19" s="116">
        <v>44849</v>
      </c>
      <c r="F19" s="186" t="s">
        <v>265</v>
      </c>
      <c r="G19" s="118"/>
      <c r="H19" s="119">
        <v>2446</v>
      </c>
      <c r="I19" s="120">
        <v>2173</v>
      </c>
      <c r="J19" s="121">
        <v>10</v>
      </c>
      <c r="K19" s="121">
        <v>0</v>
      </c>
      <c r="AE19" s="12"/>
      <c r="AF19" s="106"/>
      <c r="AG19" s="106" t="s">
        <v>172</v>
      </c>
      <c r="AH19" s="106">
        <v>0</v>
      </c>
      <c r="AI19" s="116">
        <v>7</v>
      </c>
      <c r="AJ19" s="186">
        <v>5</v>
      </c>
      <c r="AK19" s="118">
        <v>2</v>
      </c>
      <c r="AL19" s="119" t="s">
        <v>138</v>
      </c>
      <c r="AM19" s="120" t="s">
        <v>141</v>
      </c>
      <c r="AN19" s="121"/>
      <c r="AO19" s="121"/>
      <c r="AP19" s="45"/>
      <c r="AQ19" s="45"/>
    </row>
    <row r="20" spans="1:43" ht="16" customHeight="1" thickBot="1" x14ac:dyDescent="0.45">
      <c r="A20" s="61"/>
      <c r="B20" s="106">
        <v>75</v>
      </c>
      <c r="C20" s="106" t="s">
        <v>208</v>
      </c>
      <c r="D20" s="106" t="s">
        <v>49</v>
      </c>
      <c r="E20" s="116">
        <v>44863</v>
      </c>
      <c r="F20" s="184" t="s">
        <v>264</v>
      </c>
      <c r="G20" s="185"/>
      <c r="H20" s="120">
        <v>1947</v>
      </c>
      <c r="I20" s="120">
        <v>2254</v>
      </c>
      <c r="J20" s="121">
        <v>0</v>
      </c>
      <c r="K20" s="121">
        <v>10</v>
      </c>
      <c r="AE20" s="12"/>
      <c r="AF20" s="106"/>
      <c r="AG20" s="106" t="s">
        <v>173</v>
      </c>
      <c r="AH20" s="106">
        <v>0</v>
      </c>
      <c r="AI20" s="116">
        <v>8</v>
      </c>
      <c r="AJ20" s="184">
        <v>4</v>
      </c>
      <c r="AK20" s="185">
        <v>6</v>
      </c>
      <c r="AL20" s="119" t="s">
        <v>162</v>
      </c>
      <c r="AM20" s="120" t="s">
        <v>140</v>
      </c>
      <c r="AN20" s="121"/>
      <c r="AO20" s="121"/>
      <c r="AP20" s="45"/>
      <c r="AQ20" s="45"/>
    </row>
    <row r="21" spans="1:43" ht="16" customHeight="1" thickBot="1" x14ac:dyDescent="0.45">
      <c r="B21" s="123">
        <v>76</v>
      </c>
      <c r="C21" s="123" t="s">
        <v>10</v>
      </c>
      <c r="D21" s="123" t="s">
        <v>74</v>
      </c>
      <c r="E21" s="124">
        <v>44863</v>
      </c>
      <c r="F21" s="125" t="s">
        <v>264</v>
      </c>
      <c r="G21" s="126"/>
      <c r="H21" s="119">
        <v>2416</v>
      </c>
      <c r="I21" s="120">
        <v>2505</v>
      </c>
      <c r="J21" s="127">
        <v>4</v>
      </c>
      <c r="K21" s="127">
        <v>6</v>
      </c>
      <c r="AE21" s="12"/>
      <c r="AF21" s="123"/>
      <c r="AG21" s="123" t="s">
        <v>174</v>
      </c>
      <c r="AH21" s="123">
        <v>0</v>
      </c>
      <c r="AI21" s="124">
        <v>9</v>
      </c>
      <c r="AJ21" s="125">
        <v>3</v>
      </c>
      <c r="AK21" s="126">
        <v>7</v>
      </c>
      <c r="AL21" s="119" t="s">
        <v>163</v>
      </c>
      <c r="AM21" s="120" t="s">
        <v>139</v>
      </c>
      <c r="AN21" s="127"/>
      <c r="AO21" s="127"/>
      <c r="AP21" s="45"/>
      <c r="AQ21" s="45"/>
    </row>
    <row r="22" spans="1:43" ht="16" customHeight="1" thickBot="1" x14ac:dyDescent="0.45">
      <c r="B22" s="106">
        <v>116</v>
      </c>
      <c r="C22" s="106" t="s">
        <v>49</v>
      </c>
      <c r="D22" s="106" t="s">
        <v>75</v>
      </c>
      <c r="E22" s="116">
        <v>44884</v>
      </c>
      <c r="F22" s="184" t="s">
        <v>265</v>
      </c>
      <c r="G22" s="185"/>
      <c r="H22" s="119">
        <v>2190</v>
      </c>
      <c r="I22" s="120">
        <v>2381</v>
      </c>
      <c r="J22" s="121">
        <v>2</v>
      </c>
      <c r="K22" s="121">
        <v>8</v>
      </c>
      <c r="AE22" s="12"/>
      <c r="AF22" s="106"/>
      <c r="AG22" s="106" t="s">
        <v>175</v>
      </c>
      <c r="AH22" s="106">
        <v>0</v>
      </c>
      <c r="AI22" s="116">
        <v>10</v>
      </c>
      <c r="AJ22" s="184">
        <v>2</v>
      </c>
      <c r="AK22" s="185">
        <v>4</v>
      </c>
      <c r="AL22" s="119" t="s">
        <v>140</v>
      </c>
      <c r="AM22" s="120" t="s">
        <v>138</v>
      </c>
      <c r="AN22" s="121"/>
      <c r="AO22" s="121"/>
      <c r="AP22" s="45"/>
      <c r="AQ22" s="45"/>
    </row>
    <row r="23" spans="1:43" ht="16" customHeight="1" thickBot="1" x14ac:dyDescent="0.45">
      <c r="B23" s="101">
        <v>117</v>
      </c>
      <c r="C23" s="101" t="s">
        <v>48</v>
      </c>
      <c r="D23" s="101" t="s">
        <v>74</v>
      </c>
      <c r="E23" s="116">
        <v>44884</v>
      </c>
      <c r="F23" s="184" t="s">
        <v>265</v>
      </c>
      <c r="G23" s="118"/>
      <c r="H23" s="119">
        <v>2240</v>
      </c>
      <c r="I23" s="120">
        <v>2599</v>
      </c>
      <c r="J23" s="122">
        <v>2</v>
      </c>
      <c r="K23" s="122">
        <v>8</v>
      </c>
      <c r="AE23" s="12"/>
      <c r="AF23" s="101"/>
      <c r="AG23" s="101" t="s">
        <v>176</v>
      </c>
      <c r="AH23" s="101">
        <v>0</v>
      </c>
      <c r="AI23" s="116">
        <v>11</v>
      </c>
      <c r="AJ23" s="184">
        <v>3</v>
      </c>
      <c r="AK23" s="118">
        <v>5</v>
      </c>
      <c r="AL23" s="119" t="s">
        <v>141</v>
      </c>
      <c r="AM23" s="120" t="s">
        <v>139</v>
      </c>
      <c r="AN23" s="122"/>
      <c r="AO23" s="122"/>
      <c r="AP23" s="48"/>
      <c r="AQ23" s="48"/>
    </row>
    <row r="24" spans="1:43" ht="16" customHeight="1" thickBot="1" x14ac:dyDescent="0.45">
      <c r="B24" s="123">
        <v>118</v>
      </c>
      <c r="C24" s="123" t="s">
        <v>208</v>
      </c>
      <c r="D24" s="123" t="s">
        <v>10</v>
      </c>
      <c r="E24" s="116">
        <v>44884</v>
      </c>
      <c r="F24" s="184" t="s">
        <v>265</v>
      </c>
      <c r="G24" s="126"/>
      <c r="H24" s="120">
        <v>1900</v>
      </c>
      <c r="I24" s="120">
        <v>2268</v>
      </c>
      <c r="J24" s="127">
        <v>2</v>
      </c>
      <c r="K24" s="127">
        <v>8</v>
      </c>
      <c r="AE24" s="12"/>
      <c r="AF24" s="123"/>
      <c r="AG24" s="123" t="s">
        <v>177</v>
      </c>
      <c r="AH24" s="123">
        <v>0</v>
      </c>
      <c r="AI24" s="116">
        <v>12</v>
      </c>
      <c r="AJ24" s="184">
        <v>7</v>
      </c>
      <c r="AK24" s="126">
        <v>6</v>
      </c>
      <c r="AL24" s="119" t="s">
        <v>162</v>
      </c>
      <c r="AM24" s="120" t="s">
        <v>163</v>
      </c>
      <c r="AN24" s="127"/>
      <c r="AO24" s="127"/>
      <c r="AP24" s="48"/>
      <c r="AQ24" s="48"/>
    </row>
    <row r="25" spans="1:43" ht="16" customHeight="1" thickBot="1" x14ac:dyDescent="0.45">
      <c r="B25" s="106">
        <v>123</v>
      </c>
      <c r="C25" s="106" t="s">
        <v>75</v>
      </c>
      <c r="D25" s="106" t="s">
        <v>74</v>
      </c>
      <c r="E25" s="187">
        <v>44898</v>
      </c>
      <c r="F25" s="184" t="s">
        <v>264</v>
      </c>
      <c r="G25" s="118"/>
      <c r="H25" s="119">
        <v>2531</v>
      </c>
      <c r="I25" s="120">
        <v>2319</v>
      </c>
      <c r="J25" s="121">
        <v>10</v>
      </c>
      <c r="K25" s="121">
        <v>0</v>
      </c>
      <c r="AE25" s="12"/>
      <c r="AF25" s="106"/>
      <c r="AG25" s="106" t="s">
        <v>178</v>
      </c>
      <c r="AH25" s="106">
        <v>0</v>
      </c>
      <c r="AI25" s="187">
        <v>13</v>
      </c>
      <c r="AJ25" s="184">
        <v>3</v>
      </c>
      <c r="AK25" s="118">
        <v>2</v>
      </c>
      <c r="AL25" s="119" t="s">
        <v>138</v>
      </c>
      <c r="AM25" s="120" t="s">
        <v>139</v>
      </c>
      <c r="AN25" s="121"/>
      <c r="AO25" s="121"/>
      <c r="AP25" s="48"/>
      <c r="AQ25" s="48"/>
    </row>
    <row r="26" spans="1:43" ht="16" customHeight="1" thickBot="1" x14ac:dyDescent="0.45">
      <c r="B26" s="106">
        <v>124</v>
      </c>
      <c r="C26" s="106" t="s">
        <v>49</v>
      </c>
      <c r="D26" s="106" t="s">
        <v>10</v>
      </c>
      <c r="E26" s="187">
        <v>44961</v>
      </c>
      <c r="F26" s="184" t="s">
        <v>294</v>
      </c>
      <c r="G26" s="185"/>
      <c r="H26" s="119"/>
      <c r="I26" s="120"/>
      <c r="J26" s="121"/>
      <c r="K26" s="121"/>
      <c r="AE26" s="12"/>
      <c r="AF26" s="106"/>
      <c r="AG26" s="106" t="s">
        <v>179</v>
      </c>
      <c r="AH26" s="106">
        <v>0</v>
      </c>
      <c r="AI26" s="187">
        <v>14</v>
      </c>
      <c r="AJ26" s="184">
        <v>7</v>
      </c>
      <c r="AK26" s="185">
        <v>4</v>
      </c>
      <c r="AL26" s="119" t="s">
        <v>140</v>
      </c>
      <c r="AM26" s="120" t="s">
        <v>163</v>
      </c>
      <c r="AN26" s="121"/>
      <c r="AO26" s="121"/>
      <c r="AP26" s="45"/>
      <c r="AQ26" s="45"/>
    </row>
    <row r="27" spans="1:43" ht="16" customHeight="1" thickBot="1" x14ac:dyDescent="0.45">
      <c r="B27" s="188">
        <v>125</v>
      </c>
      <c r="C27" s="188" t="s">
        <v>48</v>
      </c>
      <c r="D27" s="188" t="s">
        <v>208</v>
      </c>
      <c r="E27" s="189">
        <v>44898</v>
      </c>
      <c r="F27" s="190" t="s">
        <v>264</v>
      </c>
      <c r="G27" s="191"/>
      <c r="H27" s="119">
        <v>2192</v>
      </c>
      <c r="I27" s="120">
        <v>1955</v>
      </c>
      <c r="J27" s="192">
        <v>10</v>
      </c>
      <c r="K27" s="192">
        <v>0</v>
      </c>
      <c r="AE27" s="12"/>
      <c r="AF27" s="188"/>
      <c r="AG27" s="188" t="s">
        <v>180</v>
      </c>
      <c r="AH27" s="188">
        <v>0</v>
      </c>
      <c r="AI27" s="189">
        <v>15</v>
      </c>
      <c r="AJ27" s="190">
        <v>6</v>
      </c>
      <c r="AK27" s="191">
        <v>5</v>
      </c>
      <c r="AL27" s="119" t="s">
        <v>141</v>
      </c>
      <c r="AM27" s="120" t="s">
        <v>162</v>
      </c>
      <c r="AN27" s="192"/>
      <c r="AO27" s="192"/>
      <c r="AP27" s="45"/>
      <c r="AQ27" s="45"/>
    </row>
    <row r="28" spans="1:43" ht="16" customHeight="1" thickBot="1" x14ac:dyDescent="0.45">
      <c r="B28" s="101">
        <v>156</v>
      </c>
      <c r="C28" s="101" t="s">
        <v>10</v>
      </c>
      <c r="D28" s="101" t="s">
        <v>75</v>
      </c>
      <c r="E28" s="116">
        <v>44933</v>
      </c>
      <c r="F28" s="117" t="s">
        <v>265</v>
      </c>
      <c r="G28" s="118"/>
      <c r="H28" s="119"/>
      <c r="I28" s="120"/>
      <c r="J28" s="122"/>
      <c r="K28" s="122"/>
      <c r="AE28" s="12"/>
      <c r="AF28" s="101"/>
      <c r="AG28" s="101" t="s">
        <v>181</v>
      </c>
      <c r="AH28" s="101">
        <v>0</v>
      </c>
      <c r="AI28" s="116">
        <v>16</v>
      </c>
      <c r="AJ28" s="117">
        <v>2</v>
      </c>
      <c r="AK28" s="118">
        <v>7</v>
      </c>
      <c r="AL28" s="119" t="s">
        <v>163</v>
      </c>
      <c r="AM28" s="120" t="s">
        <v>138</v>
      </c>
      <c r="AN28" s="122"/>
      <c r="AO28" s="122"/>
      <c r="AP28" s="45"/>
      <c r="AQ28" s="45"/>
    </row>
    <row r="29" spans="1:43" ht="16" customHeight="1" thickBot="1" x14ac:dyDescent="0.45">
      <c r="A29" s="61"/>
      <c r="B29" s="106">
        <v>157</v>
      </c>
      <c r="C29" s="106" t="s">
        <v>208</v>
      </c>
      <c r="D29" s="106" t="s">
        <v>74</v>
      </c>
      <c r="E29" s="187">
        <v>44933</v>
      </c>
      <c r="F29" s="186" t="s">
        <v>265</v>
      </c>
      <c r="G29" s="185"/>
      <c r="H29" s="120"/>
      <c r="I29" s="120"/>
      <c r="J29" s="121"/>
      <c r="K29" s="121"/>
      <c r="AE29" s="12"/>
      <c r="AF29" s="106"/>
      <c r="AG29" s="106" t="s">
        <v>182</v>
      </c>
      <c r="AH29" s="106">
        <v>0</v>
      </c>
      <c r="AI29" s="187">
        <v>17</v>
      </c>
      <c r="AJ29" s="186">
        <v>3</v>
      </c>
      <c r="AK29" s="185">
        <v>6</v>
      </c>
      <c r="AL29" s="119" t="s">
        <v>162</v>
      </c>
      <c r="AM29" s="120" t="s">
        <v>139</v>
      </c>
      <c r="AN29" s="121"/>
      <c r="AO29" s="121"/>
      <c r="AP29" s="45"/>
      <c r="AQ29" s="45"/>
    </row>
    <row r="30" spans="1:43" ht="16" customHeight="1" thickBot="1" x14ac:dyDescent="0.45">
      <c r="B30" s="123">
        <v>158</v>
      </c>
      <c r="C30" s="123" t="s">
        <v>48</v>
      </c>
      <c r="D30" s="123" t="s">
        <v>49</v>
      </c>
      <c r="E30" s="124">
        <v>44933</v>
      </c>
      <c r="F30" s="125" t="s">
        <v>265</v>
      </c>
      <c r="G30" s="126"/>
      <c r="H30" s="119"/>
      <c r="I30" s="120"/>
      <c r="J30" s="127"/>
      <c r="K30" s="127"/>
      <c r="AE30" s="12"/>
      <c r="AF30" s="123"/>
      <c r="AG30" s="123" t="s">
        <v>183</v>
      </c>
      <c r="AH30" s="123">
        <v>0</v>
      </c>
      <c r="AI30" s="124">
        <v>18</v>
      </c>
      <c r="AJ30" s="125">
        <v>4</v>
      </c>
      <c r="AK30" s="126">
        <v>5</v>
      </c>
      <c r="AL30" s="119" t="s">
        <v>141</v>
      </c>
      <c r="AM30" s="120" t="s">
        <v>140</v>
      </c>
      <c r="AN30" s="127"/>
      <c r="AO30" s="127"/>
      <c r="AP30" s="45"/>
      <c r="AQ30" s="45"/>
    </row>
    <row r="31" spans="1:43" ht="16" customHeight="1" thickBot="1" x14ac:dyDescent="0.45">
      <c r="B31" s="106">
        <v>180</v>
      </c>
      <c r="C31" s="106" t="s">
        <v>75</v>
      </c>
      <c r="D31" s="106" t="s">
        <v>208</v>
      </c>
      <c r="E31" s="187">
        <v>44947</v>
      </c>
      <c r="F31" s="184" t="s">
        <v>264</v>
      </c>
      <c r="G31" s="185"/>
      <c r="H31" s="259"/>
      <c r="I31" s="120"/>
      <c r="J31" s="121"/>
      <c r="K31" s="121"/>
      <c r="AE31" s="12"/>
      <c r="AF31" s="106"/>
      <c r="AG31" s="106" t="s">
        <v>184</v>
      </c>
      <c r="AH31" s="106">
        <v>0</v>
      </c>
      <c r="AI31" s="187">
        <v>19</v>
      </c>
      <c r="AJ31" s="184">
        <v>6</v>
      </c>
      <c r="AK31" s="185">
        <v>2</v>
      </c>
      <c r="AL31" s="119" t="s">
        <v>138</v>
      </c>
      <c r="AM31" s="120" t="s">
        <v>162</v>
      </c>
      <c r="AN31" s="121"/>
      <c r="AO31" s="121"/>
      <c r="AP31" s="45"/>
      <c r="AQ31" s="45"/>
    </row>
    <row r="32" spans="1:43" ht="16" customHeight="1" thickBot="1" x14ac:dyDescent="0.45">
      <c r="B32" s="106">
        <v>181</v>
      </c>
      <c r="C32" s="106" t="s">
        <v>48</v>
      </c>
      <c r="D32" s="106" t="s">
        <v>10</v>
      </c>
      <c r="E32" s="116">
        <v>44947</v>
      </c>
      <c r="F32" s="184" t="s">
        <v>264</v>
      </c>
      <c r="G32" s="185"/>
      <c r="H32" s="119"/>
      <c r="I32" s="120"/>
      <c r="J32" s="121"/>
      <c r="K32" s="121"/>
      <c r="AE32" s="12"/>
      <c r="AF32" s="106"/>
      <c r="AG32" s="106" t="s">
        <v>185</v>
      </c>
      <c r="AH32" s="106">
        <v>0</v>
      </c>
      <c r="AI32" s="116">
        <v>20</v>
      </c>
      <c r="AJ32" s="184">
        <v>7</v>
      </c>
      <c r="AK32" s="185">
        <v>5</v>
      </c>
      <c r="AL32" s="119" t="s">
        <v>141</v>
      </c>
      <c r="AM32" s="120" t="s">
        <v>163</v>
      </c>
      <c r="AN32" s="121"/>
      <c r="AO32" s="121"/>
      <c r="AP32" s="48"/>
      <c r="AQ32" s="48"/>
    </row>
    <row r="33" spans="2:43" ht="16" customHeight="1" thickBot="1" x14ac:dyDescent="0.45">
      <c r="B33" s="123">
        <v>182</v>
      </c>
      <c r="C33" s="123" t="s">
        <v>49</v>
      </c>
      <c r="D33" s="123" t="s">
        <v>74</v>
      </c>
      <c r="E33" s="124">
        <v>44947</v>
      </c>
      <c r="F33" s="125" t="s">
        <v>264</v>
      </c>
      <c r="G33" s="126"/>
      <c r="H33" s="119"/>
      <c r="I33" s="120"/>
      <c r="J33" s="127"/>
      <c r="K33" s="127"/>
      <c r="AE33" s="12"/>
      <c r="AF33" s="123"/>
      <c r="AG33" s="123" t="s">
        <v>186</v>
      </c>
      <c r="AH33" s="123">
        <v>0</v>
      </c>
      <c r="AI33" s="124">
        <v>21</v>
      </c>
      <c r="AJ33" s="125">
        <v>3</v>
      </c>
      <c r="AK33" s="126">
        <v>4</v>
      </c>
      <c r="AL33" s="119" t="s">
        <v>140</v>
      </c>
      <c r="AM33" s="120" t="s">
        <v>139</v>
      </c>
      <c r="AN33" s="127"/>
      <c r="AO33" s="127"/>
      <c r="AP33" s="48"/>
      <c r="AQ33" s="48"/>
    </row>
    <row r="34" spans="2:43" ht="16" customHeight="1" thickBot="1" x14ac:dyDescent="0.45">
      <c r="B34" s="106">
        <v>213</v>
      </c>
      <c r="C34" s="106" t="s">
        <v>48</v>
      </c>
      <c r="D34" s="106" t="s">
        <v>75</v>
      </c>
      <c r="E34" s="187">
        <v>44968</v>
      </c>
      <c r="F34" s="186" t="s">
        <v>265</v>
      </c>
      <c r="G34" s="185"/>
      <c r="H34" s="119"/>
      <c r="I34" s="120"/>
      <c r="J34" s="121"/>
      <c r="K34" s="121"/>
      <c r="AE34" s="12"/>
      <c r="AF34" s="106"/>
      <c r="AG34" s="106" t="s">
        <v>187</v>
      </c>
      <c r="AH34" s="106">
        <v>0</v>
      </c>
      <c r="AI34" s="187">
        <v>22</v>
      </c>
      <c r="AJ34" s="186">
        <v>2</v>
      </c>
      <c r="AK34" s="185">
        <v>5</v>
      </c>
      <c r="AL34" s="119" t="s">
        <v>141</v>
      </c>
      <c r="AM34" s="120" t="s">
        <v>138</v>
      </c>
      <c r="AN34" s="121"/>
      <c r="AO34" s="121"/>
      <c r="AP34" s="48"/>
      <c r="AQ34" s="48"/>
    </row>
    <row r="35" spans="2:43" ht="16" customHeight="1" thickBot="1" x14ac:dyDescent="0.45">
      <c r="B35" s="106">
        <v>214</v>
      </c>
      <c r="C35" s="106" t="s">
        <v>49</v>
      </c>
      <c r="D35" s="106" t="s">
        <v>208</v>
      </c>
      <c r="E35" s="187">
        <v>44968</v>
      </c>
      <c r="F35" s="184" t="s">
        <v>265</v>
      </c>
      <c r="G35" s="118"/>
      <c r="H35" s="119"/>
      <c r="I35" s="120"/>
      <c r="J35" s="121"/>
      <c r="K35" s="121"/>
      <c r="AF35" s="106"/>
      <c r="AG35" s="106" t="s">
        <v>188</v>
      </c>
      <c r="AH35" s="106">
        <v>0</v>
      </c>
      <c r="AI35" s="187">
        <v>23</v>
      </c>
      <c r="AJ35" s="184">
        <v>6</v>
      </c>
      <c r="AK35" s="118">
        <v>4</v>
      </c>
      <c r="AL35" s="119" t="s">
        <v>140</v>
      </c>
      <c r="AM35" s="120" t="s">
        <v>162</v>
      </c>
      <c r="AN35" s="121"/>
      <c r="AO35" s="121"/>
    </row>
    <row r="36" spans="2:43" ht="16" customHeight="1" thickBot="1" x14ac:dyDescent="0.45">
      <c r="B36" s="123">
        <v>215</v>
      </c>
      <c r="C36" s="123" t="s">
        <v>74</v>
      </c>
      <c r="D36" s="123" t="s">
        <v>10</v>
      </c>
      <c r="E36" s="124">
        <v>44968</v>
      </c>
      <c r="F36" s="125" t="s">
        <v>265</v>
      </c>
      <c r="G36" s="126"/>
      <c r="H36" s="119"/>
      <c r="I36" s="120"/>
      <c r="J36" s="127"/>
      <c r="K36" s="127"/>
      <c r="AF36" s="123"/>
      <c r="AG36" s="123" t="s">
        <v>189</v>
      </c>
      <c r="AH36" s="123">
        <v>0</v>
      </c>
      <c r="AI36" s="124">
        <v>24</v>
      </c>
      <c r="AJ36" s="125">
        <v>7</v>
      </c>
      <c r="AK36" s="126">
        <v>3</v>
      </c>
      <c r="AL36" s="119" t="s">
        <v>139</v>
      </c>
      <c r="AM36" s="120" t="s">
        <v>163</v>
      </c>
      <c r="AN36" s="127"/>
      <c r="AO36" s="127"/>
    </row>
    <row r="37" spans="2:43" ht="16" customHeight="1" thickBot="1" x14ac:dyDescent="0.45">
      <c r="B37" s="106">
        <v>236</v>
      </c>
      <c r="C37" s="106" t="s">
        <v>75</v>
      </c>
      <c r="D37" s="106" t="s">
        <v>49</v>
      </c>
      <c r="E37" s="116">
        <v>44989</v>
      </c>
      <c r="F37" s="184" t="s">
        <v>264</v>
      </c>
      <c r="G37" s="185"/>
      <c r="H37" s="119"/>
      <c r="I37" s="120"/>
      <c r="J37" s="121"/>
      <c r="K37" s="121"/>
      <c r="AF37" s="106"/>
      <c r="AG37" s="106" t="s">
        <v>190</v>
      </c>
      <c r="AH37" s="106">
        <v>0</v>
      </c>
      <c r="AI37" s="116">
        <v>25</v>
      </c>
      <c r="AJ37" s="184">
        <v>4</v>
      </c>
      <c r="AK37" s="185">
        <v>2</v>
      </c>
      <c r="AL37" s="119" t="s">
        <v>138</v>
      </c>
      <c r="AM37" s="120" t="s">
        <v>140</v>
      </c>
      <c r="AN37" s="121"/>
      <c r="AO37" s="121"/>
    </row>
    <row r="38" spans="2:43" ht="16" customHeight="1" thickBot="1" x14ac:dyDescent="0.45">
      <c r="B38" s="101">
        <v>237</v>
      </c>
      <c r="C38" s="101" t="s">
        <v>74</v>
      </c>
      <c r="D38" s="101" t="s">
        <v>48</v>
      </c>
      <c r="E38" s="116">
        <v>44989</v>
      </c>
      <c r="F38" s="117" t="s">
        <v>264</v>
      </c>
      <c r="G38" s="118"/>
      <c r="H38" s="119"/>
      <c r="I38" s="120"/>
      <c r="J38" s="122"/>
      <c r="K38" s="122"/>
      <c r="AF38" s="101"/>
      <c r="AG38" s="101" t="s">
        <v>191</v>
      </c>
      <c r="AH38" s="101">
        <v>0</v>
      </c>
      <c r="AI38" s="116">
        <v>26</v>
      </c>
      <c r="AJ38" s="117">
        <v>5</v>
      </c>
      <c r="AK38" s="118">
        <v>3</v>
      </c>
      <c r="AL38" s="119" t="s">
        <v>139</v>
      </c>
      <c r="AM38" s="120" t="s">
        <v>141</v>
      </c>
      <c r="AN38" s="122"/>
      <c r="AO38" s="122"/>
    </row>
    <row r="39" spans="2:43" ht="16" customHeight="1" thickBot="1" x14ac:dyDescent="0.45">
      <c r="B39" s="123">
        <v>238</v>
      </c>
      <c r="C39" s="123" t="s">
        <v>10</v>
      </c>
      <c r="D39" s="123" t="s">
        <v>208</v>
      </c>
      <c r="E39" s="124">
        <v>44989</v>
      </c>
      <c r="F39" s="125" t="s">
        <v>264</v>
      </c>
      <c r="G39" s="126"/>
      <c r="H39" s="119"/>
      <c r="I39" s="120"/>
      <c r="J39" s="127"/>
      <c r="K39" s="127"/>
      <c r="AF39" s="123"/>
      <c r="AG39" s="123" t="s">
        <v>192</v>
      </c>
      <c r="AH39" s="123">
        <v>0</v>
      </c>
      <c r="AI39" s="124">
        <v>27</v>
      </c>
      <c r="AJ39" s="125">
        <v>6</v>
      </c>
      <c r="AK39" s="126">
        <v>7</v>
      </c>
      <c r="AL39" s="119" t="s">
        <v>163</v>
      </c>
      <c r="AM39" s="120" t="s">
        <v>162</v>
      </c>
      <c r="AN39" s="127"/>
      <c r="AO39" s="127"/>
    </row>
    <row r="40" spans="2:43" ht="16" customHeight="1" thickBot="1" x14ac:dyDescent="0.45">
      <c r="B40" s="106">
        <v>272</v>
      </c>
      <c r="C40" s="106" t="s">
        <v>74</v>
      </c>
      <c r="D40" s="106" t="s">
        <v>75</v>
      </c>
      <c r="E40" s="187">
        <v>45017</v>
      </c>
      <c r="F40" s="184" t="s">
        <v>265</v>
      </c>
      <c r="G40" s="185"/>
      <c r="H40" s="119"/>
      <c r="I40" s="120"/>
      <c r="J40" s="121"/>
      <c r="K40" s="121"/>
      <c r="AF40" s="106"/>
      <c r="AG40" s="106" t="s">
        <v>193</v>
      </c>
      <c r="AH40" s="106">
        <v>0</v>
      </c>
      <c r="AI40" s="187">
        <v>28</v>
      </c>
      <c r="AJ40" s="184">
        <v>2</v>
      </c>
      <c r="AK40" s="185">
        <v>3</v>
      </c>
      <c r="AL40" s="119" t="s">
        <v>139</v>
      </c>
      <c r="AM40" s="120" t="s">
        <v>138</v>
      </c>
      <c r="AN40" s="121"/>
      <c r="AO40" s="121"/>
    </row>
    <row r="41" spans="2:43" ht="16" customHeight="1" thickBot="1" x14ac:dyDescent="0.45">
      <c r="B41" s="106">
        <v>273</v>
      </c>
      <c r="C41" s="106" t="s">
        <v>10</v>
      </c>
      <c r="D41" s="106" t="s">
        <v>49</v>
      </c>
      <c r="E41" s="187">
        <v>45017</v>
      </c>
      <c r="F41" s="184" t="s">
        <v>265</v>
      </c>
      <c r="G41" s="118"/>
      <c r="H41" s="119"/>
      <c r="I41" s="120"/>
      <c r="J41" s="121"/>
      <c r="K41" s="121"/>
      <c r="AF41" s="106"/>
      <c r="AG41" s="106" t="s">
        <v>194</v>
      </c>
      <c r="AH41" s="106">
        <v>0</v>
      </c>
      <c r="AI41" s="187">
        <v>29</v>
      </c>
      <c r="AJ41" s="184">
        <v>4</v>
      </c>
      <c r="AK41" s="118">
        <v>7</v>
      </c>
      <c r="AL41" s="119" t="s">
        <v>163</v>
      </c>
      <c r="AM41" s="120" t="s">
        <v>140</v>
      </c>
      <c r="AN41" s="121"/>
      <c r="AO41" s="121"/>
    </row>
    <row r="42" spans="2:43" ht="16" customHeight="1" thickBot="1" x14ac:dyDescent="0.45">
      <c r="B42" s="188">
        <v>274</v>
      </c>
      <c r="C42" s="188" t="s">
        <v>208</v>
      </c>
      <c r="D42" s="188" t="s">
        <v>48</v>
      </c>
      <c r="E42" s="189">
        <v>45017</v>
      </c>
      <c r="F42" s="190" t="s">
        <v>265</v>
      </c>
      <c r="G42" s="191"/>
      <c r="H42" s="120"/>
      <c r="I42" s="120"/>
      <c r="J42" s="192"/>
      <c r="K42" s="192"/>
      <c r="AF42" s="188"/>
      <c r="AG42" s="188" t="s">
        <v>195</v>
      </c>
      <c r="AH42" s="188">
        <v>0</v>
      </c>
      <c r="AI42" s="189">
        <v>30</v>
      </c>
      <c r="AJ42" s="190">
        <v>5</v>
      </c>
      <c r="AK42" s="191">
        <v>6</v>
      </c>
      <c r="AL42" s="119" t="s">
        <v>162</v>
      </c>
      <c r="AM42" s="120" t="s">
        <v>141</v>
      </c>
      <c r="AN42" s="192"/>
      <c r="AO42" s="192"/>
    </row>
    <row r="43" spans="2:43" ht="16" customHeight="1" thickBot="1" x14ac:dyDescent="0.45">
      <c r="B43" s="142"/>
      <c r="C43" s="143"/>
      <c r="D43" s="143"/>
      <c r="E43" s="143"/>
      <c r="F43" s="94"/>
      <c r="G43" s="94"/>
      <c r="H43" s="119"/>
      <c r="I43" s="120"/>
      <c r="J43"/>
      <c r="K43"/>
      <c r="AF43" s="142"/>
      <c r="AG43" s="143"/>
      <c r="AH43" s="143"/>
      <c r="AI43" s="143"/>
      <c r="AJ43" s="94"/>
      <c r="AK43" s="94"/>
      <c r="AL43" s="119" t="s">
        <v>156</v>
      </c>
      <c r="AM43" s="120" t="s">
        <v>43</v>
      </c>
      <c r="AN43"/>
      <c r="AO43"/>
    </row>
    <row r="44" spans="2:43" ht="16" customHeight="1" thickBot="1" x14ac:dyDescent="0.45"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F44" s="144"/>
      <c r="AG44" s="145"/>
      <c r="AH44" s="145"/>
      <c r="AI44" s="146"/>
      <c r="AJ44" s="147"/>
      <c r="AK44" s="148"/>
      <c r="AL44" s="119" t="s">
        <v>159</v>
      </c>
      <c r="AM44" s="120" t="s">
        <v>159</v>
      </c>
      <c r="AN44" s="149"/>
      <c r="AO44" s="149"/>
    </row>
    <row r="45" spans="2:43" ht="16" customHeight="1" thickBot="1" x14ac:dyDescent="0.45">
      <c r="B45" s="142"/>
      <c r="C45" s="143"/>
      <c r="D45" s="143"/>
      <c r="E45" s="143"/>
      <c r="F45" s="94"/>
      <c r="G45" s="94"/>
      <c r="H45" s="119"/>
      <c r="I45" s="120"/>
      <c r="J45"/>
      <c r="K45"/>
      <c r="AF45" s="142"/>
      <c r="AG45" s="143"/>
      <c r="AH45" s="143"/>
      <c r="AI45" s="143"/>
      <c r="AJ45" s="94"/>
      <c r="AK45" s="94"/>
      <c r="AL45" s="119" t="s">
        <v>157</v>
      </c>
      <c r="AM45" s="120" t="s">
        <v>158</v>
      </c>
      <c r="AN45"/>
      <c r="AO45"/>
    </row>
    <row r="46" spans="2:43" ht="16" customHeight="1" thickBot="1" x14ac:dyDescent="0.45"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F46" s="150"/>
      <c r="AG46" s="145"/>
      <c r="AH46" s="145"/>
      <c r="AI46" s="146"/>
      <c r="AJ46" s="147"/>
      <c r="AK46" s="148"/>
      <c r="AL46" s="119" t="s">
        <v>159</v>
      </c>
      <c r="AM46" s="120" t="s">
        <v>159</v>
      </c>
      <c r="AN46" s="149"/>
      <c r="AO46" s="149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selection activeCell="C3" sqref="C3"/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dataValidations count="1">
    <dataValidation type="list" allowBlank="1" showInputMessage="1" showErrorMessage="1" sqref="AG44:AH44 AG46:AH46 C44:D44 C46:D46" xr:uid="{00000000-0002-0000-1800-000000000000}">
      <formula1>teams</formula1>
    </dataValidation>
  </dataValidations>
  <hyperlinks>
    <hyperlink ref="L3:M3" location="FORSIDE!A1" display="Forside" xr:uid="{00000000-0004-0000-1800-000000000000}"/>
  </hyperlinks>
  <pageMargins left="0.19685039370078741" right="0.19685039370078741" top="0.39370078740157483" bottom="0.19685039370078741" header="0" footer="0"/>
  <pageSetup paperSize="9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42">
    <tabColor rgb="FF00FF00"/>
  </sheetPr>
  <dimension ref="A1:AP47"/>
  <sheetViews>
    <sheetView topLeftCell="A2" workbookViewId="0">
      <selection activeCell="C5" sqref="C5:K10"/>
    </sheetView>
  </sheetViews>
  <sheetFormatPr defaultColWidth="9.1796875" defaultRowHeight="16" customHeight="1" x14ac:dyDescent="0.35"/>
  <cols>
    <col min="1" max="1" width="6.54296875" style="2" customWidth="1"/>
    <col min="2" max="2" width="7.54296875" style="2" customWidth="1"/>
    <col min="3" max="3" width="20" style="2" customWidth="1"/>
    <col min="4" max="4" width="19.1796875" style="1" customWidth="1"/>
    <col min="5" max="5" width="10.1796875" style="1" bestFit="1" customWidth="1"/>
    <col min="6" max="29" width="9.1796875" style="1"/>
    <col min="30" max="30" width="10.54296875" style="2" customWidth="1"/>
    <col min="31" max="31" width="9.54296875" style="2" customWidth="1"/>
    <col min="32" max="32" width="22" style="9" customWidth="1"/>
    <col min="33" max="33" width="22" style="2" customWidth="1"/>
    <col min="34" max="34" width="12.54296875" style="9" customWidth="1"/>
    <col min="35" max="35" width="20.54296875" style="1" customWidth="1"/>
    <col min="36" max="36" width="8.54296875" style="2" customWidth="1"/>
    <col min="37" max="37" width="2.54296875" style="2" customWidth="1"/>
    <col min="38" max="38" width="5.54296875" style="2" customWidth="1"/>
    <col min="39" max="39" width="20.54296875" style="1" customWidth="1"/>
    <col min="40" max="40" width="8.54296875" style="2" customWidth="1"/>
    <col min="41" max="41" width="2.54296875" style="2" customWidth="1"/>
    <col min="42" max="42" width="5.54296875" style="2" customWidth="1"/>
    <col min="43" max="16384" width="9.1796875" style="1"/>
  </cols>
  <sheetData>
    <row r="1" spans="1:42" ht="16" customHeight="1" x14ac:dyDescent="0.35">
      <c r="A1"/>
      <c r="B1"/>
      <c r="C1"/>
      <c r="D1"/>
      <c r="E1"/>
      <c r="F1"/>
      <c r="G1"/>
      <c r="H1"/>
      <c r="I1"/>
      <c r="J1"/>
      <c r="K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</row>
    <row r="2" spans="1:42" ht="16" customHeight="1" thickBot="1" x14ac:dyDescent="0.5">
      <c r="A2" s="92"/>
      <c r="B2" s="93" t="s">
        <v>241</v>
      </c>
      <c r="C2" s="94"/>
      <c r="D2" s="94"/>
      <c r="E2" s="94"/>
      <c r="F2" s="94"/>
      <c r="G2" s="94"/>
      <c r="H2" s="94"/>
      <c r="I2" s="94"/>
      <c r="J2" s="94"/>
      <c r="K2" s="94"/>
      <c r="AD2" s="152" t="s">
        <v>136</v>
      </c>
      <c r="AE2" s="153">
        <v>6</v>
      </c>
      <c r="AF2" s="154"/>
      <c r="AG2" s="155" t="s">
        <v>137</v>
      </c>
      <c r="AH2" s="153">
        <v>15</v>
      </c>
      <c r="AI2" s="92"/>
      <c r="AJ2" s="92"/>
      <c r="AK2" s="92"/>
      <c r="AL2" s="92"/>
      <c r="AM2" s="92"/>
      <c r="AN2" s="92"/>
      <c r="AO2" s="92"/>
      <c r="AP2" s="92"/>
    </row>
    <row r="3" spans="1:42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D4"/>
      <c r="AE4" s="157" t="s">
        <v>138</v>
      </c>
      <c r="AF4" s="157" t="s">
        <v>139</v>
      </c>
      <c r="AG4" s="157" t="s">
        <v>140</v>
      </c>
      <c r="AH4" s="157" t="s">
        <v>141</v>
      </c>
      <c r="AI4" s="157" t="s">
        <v>162</v>
      </c>
      <c r="AJ4" s="157" t="s">
        <v>163</v>
      </c>
      <c r="AK4" s="193" t="s">
        <v>142</v>
      </c>
      <c r="AL4" s="157" t="s">
        <v>143</v>
      </c>
      <c r="AM4" s="157" t="s">
        <v>144</v>
      </c>
      <c r="AN4" s="157" t="s">
        <v>145</v>
      </c>
      <c r="AO4" s="157" t="s">
        <v>146</v>
      </c>
      <c r="AP4" s="157" t="s">
        <v>149</v>
      </c>
    </row>
    <row r="5" spans="1:42" ht="16" customHeight="1" x14ac:dyDescent="0.45">
      <c r="A5"/>
      <c r="B5" s="101">
        <v>1</v>
      </c>
      <c r="C5" s="105" t="s">
        <v>103</v>
      </c>
      <c r="D5" s="101" t="str">
        <f t="shared" ref="D5:D10" si="0">IF(AK5&lt;&gt;"",AK5,IF(AND(RANK(K5,pointsTotal,0)&lt;4,AK$46=""),RANK(K5,pointsTotal,0)&amp;".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12385</v>
      </c>
      <c r="J5" s="103">
        <f t="shared" ref="J5:J10" si="6">SUMIF(team1,teams,goals2)+SUMIF(team2,teams,goals1)</f>
        <v>10641</v>
      </c>
      <c r="K5" s="104">
        <f t="shared" ref="K5:K10" si="7">SUMIFS(points1,team1,teams)+SUMIFS(points2,team2,teams)</f>
        <v>45</v>
      </c>
      <c r="AD5" s="157" t="s">
        <v>138</v>
      </c>
      <c r="AE5" s="158"/>
      <c r="AF5" s="194">
        <v>13</v>
      </c>
      <c r="AG5" s="194">
        <v>25</v>
      </c>
      <c r="AH5" s="194">
        <v>7</v>
      </c>
      <c r="AI5" s="194">
        <v>19</v>
      </c>
      <c r="AJ5" s="194">
        <v>1</v>
      </c>
      <c r="AK5" s="195" t="s">
        <v>159</v>
      </c>
      <c r="AL5" s="161">
        <v>3</v>
      </c>
      <c r="AM5" s="161">
        <v>2</v>
      </c>
      <c r="AN5" s="161">
        <v>2</v>
      </c>
      <c r="AO5" s="161">
        <v>3</v>
      </c>
      <c r="AP5" s="161">
        <v>10</v>
      </c>
    </row>
    <row r="6" spans="1:42" ht="16" customHeight="1" x14ac:dyDescent="0.45">
      <c r="A6"/>
      <c r="B6" s="101">
        <v>2</v>
      </c>
      <c r="C6" s="106" t="s">
        <v>86</v>
      </c>
      <c r="D6" s="106" t="str">
        <f t="shared" si="0"/>
        <v>2. plads</v>
      </c>
      <c r="E6" s="103">
        <f t="shared" si="1"/>
        <v>6</v>
      </c>
      <c r="F6" s="103">
        <f t="shared" si="2"/>
        <v>0</v>
      </c>
      <c r="G6" s="103">
        <f t="shared" si="3"/>
        <v>1</v>
      </c>
      <c r="H6" s="103">
        <f t="shared" si="4"/>
        <v>0</v>
      </c>
      <c r="I6" s="103">
        <f t="shared" si="5"/>
        <v>13135</v>
      </c>
      <c r="J6" s="103">
        <f t="shared" si="6"/>
        <v>13002</v>
      </c>
      <c r="K6" s="104">
        <f t="shared" si="7"/>
        <v>35</v>
      </c>
      <c r="AD6" s="157" t="s">
        <v>139</v>
      </c>
      <c r="AE6" s="194">
        <v>28</v>
      </c>
      <c r="AF6" s="158"/>
      <c r="AG6" s="194">
        <v>6</v>
      </c>
      <c r="AH6" s="194">
        <v>26</v>
      </c>
      <c r="AI6" s="194">
        <v>2</v>
      </c>
      <c r="AJ6" s="194">
        <v>24</v>
      </c>
      <c r="AK6" s="195" t="s">
        <v>159</v>
      </c>
      <c r="AL6" s="161">
        <v>2</v>
      </c>
      <c r="AM6" s="161">
        <v>3</v>
      </c>
      <c r="AN6" s="161">
        <v>3</v>
      </c>
      <c r="AO6" s="161">
        <v>2</v>
      </c>
      <c r="AP6" s="161">
        <v>10</v>
      </c>
    </row>
    <row r="7" spans="1:42" ht="16" customHeight="1" x14ac:dyDescent="0.45">
      <c r="A7"/>
      <c r="B7" s="106">
        <v>3</v>
      </c>
      <c r="C7" s="102" t="s">
        <v>106</v>
      </c>
      <c r="D7" s="106" t="str">
        <f t="shared" si="0"/>
        <v>3. plads</v>
      </c>
      <c r="E7" s="103">
        <f t="shared" si="1"/>
        <v>6</v>
      </c>
      <c r="F7" s="103">
        <f t="shared" si="2"/>
        <v>0</v>
      </c>
      <c r="G7" s="103">
        <f t="shared" si="3"/>
        <v>0</v>
      </c>
      <c r="H7" s="103">
        <f t="shared" si="4"/>
        <v>0</v>
      </c>
      <c r="I7" s="103">
        <f t="shared" si="5"/>
        <v>13446</v>
      </c>
      <c r="J7" s="103">
        <f t="shared" si="6"/>
        <v>13634</v>
      </c>
      <c r="K7" s="104">
        <f t="shared" si="7"/>
        <v>30</v>
      </c>
      <c r="AD7" s="157" t="s">
        <v>140</v>
      </c>
      <c r="AE7" s="194">
        <v>10</v>
      </c>
      <c r="AF7" s="194">
        <v>21</v>
      </c>
      <c r="AG7" s="158"/>
      <c r="AH7" s="194">
        <v>3</v>
      </c>
      <c r="AI7" s="194">
        <v>23</v>
      </c>
      <c r="AJ7" s="194">
        <v>14</v>
      </c>
      <c r="AK7" s="195" t="s">
        <v>159</v>
      </c>
      <c r="AL7" s="161">
        <v>3</v>
      </c>
      <c r="AM7" s="161">
        <v>2</v>
      </c>
      <c r="AN7" s="161">
        <v>2</v>
      </c>
      <c r="AO7" s="161">
        <v>3</v>
      </c>
      <c r="AP7" s="161">
        <v>10</v>
      </c>
    </row>
    <row r="8" spans="1:42" ht="16" customHeight="1" x14ac:dyDescent="0.45">
      <c r="A8"/>
      <c r="B8" s="106">
        <v>4</v>
      </c>
      <c r="C8" s="313" t="s">
        <v>84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1</v>
      </c>
      <c r="I8" s="103">
        <f t="shared" si="5"/>
        <v>10827</v>
      </c>
      <c r="J8" s="103">
        <f t="shared" si="6"/>
        <v>11100</v>
      </c>
      <c r="K8" s="104">
        <f t="shared" si="7"/>
        <v>24</v>
      </c>
      <c r="AD8" s="157" t="s">
        <v>141</v>
      </c>
      <c r="AE8" s="194">
        <v>22</v>
      </c>
      <c r="AF8" s="194">
        <v>11</v>
      </c>
      <c r="AG8" s="194">
        <v>18</v>
      </c>
      <c r="AH8" s="158"/>
      <c r="AI8" s="194">
        <v>15</v>
      </c>
      <c r="AJ8" s="194">
        <v>20</v>
      </c>
      <c r="AK8" s="195" t="s">
        <v>159</v>
      </c>
      <c r="AL8" s="161">
        <v>2</v>
      </c>
      <c r="AM8" s="161">
        <v>3</v>
      </c>
      <c r="AN8" s="161">
        <v>3</v>
      </c>
      <c r="AO8" s="161">
        <v>2</v>
      </c>
      <c r="AP8" s="161">
        <v>10</v>
      </c>
    </row>
    <row r="9" spans="1:42" ht="16" customHeight="1" x14ac:dyDescent="0.45">
      <c r="A9"/>
      <c r="B9" s="106">
        <v>5</v>
      </c>
      <c r="C9" s="105" t="s">
        <v>88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1</v>
      </c>
      <c r="I9" s="103">
        <f t="shared" si="5"/>
        <v>10733</v>
      </c>
      <c r="J9" s="103">
        <f t="shared" si="6"/>
        <v>11254</v>
      </c>
      <c r="K9" s="104">
        <f t="shared" si="7"/>
        <v>16</v>
      </c>
      <c r="AD9" s="157" t="s">
        <v>162</v>
      </c>
      <c r="AE9" s="194">
        <v>4</v>
      </c>
      <c r="AF9" s="194">
        <v>17</v>
      </c>
      <c r="AG9" s="194">
        <v>8</v>
      </c>
      <c r="AH9" s="194">
        <v>30</v>
      </c>
      <c r="AI9" s="158"/>
      <c r="AJ9" s="194">
        <v>12</v>
      </c>
      <c r="AK9" s="195" t="s">
        <v>159</v>
      </c>
      <c r="AL9" s="161">
        <v>3</v>
      </c>
      <c r="AM9" s="161">
        <v>2</v>
      </c>
      <c r="AN9" s="161">
        <v>2</v>
      </c>
      <c r="AO9" s="161">
        <v>3</v>
      </c>
      <c r="AP9" s="161">
        <v>10</v>
      </c>
    </row>
    <row r="10" spans="1:42" ht="16" customHeight="1" thickBot="1" x14ac:dyDescent="0.5">
      <c r="A10"/>
      <c r="B10" s="106">
        <v>6</v>
      </c>
      <c r="C10" s="312" t="s">
        <v>199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2</v>
      </c>
      <c r="I10" s="103">
        <f t="shared" si="5"/>
        <v>10035</v>
      </c>
      <c r="J10" s="103">
        <f t="shared" si="6"/>
        <v>10930</v>
      </c>
      <c r="K10" s="104">
        <f t="shared" si="7"/>
        <v>10</v>
      </c>
      <c r="AD10" s="157" t="s">
        <v>163</v>
      </c>
      <c r="AE10" s="194">
        <v>16</v>
      </c>
      <c r="AF10" s="194">
        <v>9</v>
      </c>
      <c r="AG10" s="194">
        <v>29</v>
      </c>
      <c r="AH10" s="194">
        <v>5</v>
      </c>
      <c r="AI10" s="194">
        <v>27</v>
      </c>
      <c r="AJ10" s="158"/>
      <c r="AK10" s="195" t="s">
        <v>159</v>
      </c>
      <c r="AL10" s="161">
        <v>2</v>
      </c>
      <c r="AM10" s="161">
        <v>3</v>
      </c>
      <c r="AN10" s="161">
        <v>3</v>
      </c>
      <c r="AO10" s="161">
        <v>2</v>
      </c>
      <c r="AP10" s="161">
        <v>10</v>
      </c>
    </row>
    <row r="11" spans="1:42" ht="16" customHeight="1" x14ac:dyDescent="0.35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D12" s="107"/>
      <c r="AE12" s="107"/>
      <c r="AF12" s="196" t="s">
        <v>164</v>
      </c>
      <c r="AG12" s="197" t="s">
        <v>150</v>
      </c>
      <c r="AH12" s="198" t="s">
        <v>151</v>
      </c>
      <c r="AI12" s="199" t="s">
        <v>152</v>
      </c>
      <c r="AJ12" s="199" t="s">
        <v>153</v>
      </c>
      <c r="AK12" s="199" t="s">
        <v>154</v>
      </c>
      <c r="AL12" s="199" t="s">
        <v>155</v>
      </c>
      <c r="AM12" s="200" t="s">
        <v>165</v>
      </c>
      <c r="AN12" s="201" t="s">
        <v>41</v>
      </c>
      <c r="AO12" s="201"/>
      <c r="AP12" s="107"/>
    </row>
    <row r="13" spans="1:42" ht="16" customHeight="1" thickTop="1" thickBot="1" x14ac:dyDescent="0.45">
      <c r="A13"/>
      <c r="B13" s="106">
        <v>4</v>
      </c>
      <c r="C13" s="105" t="s">
        <v>199</v>
      </c>
      <c r="D13" s="105" t="s">
        <v>106</v>
      </c>
      <c r="E13" s="116">
        <v>44821</v>
      </c>
      <c r="F13" s="117" t="s">
        <v>264</v>
      </c>
      <c r="G13" s="118"/>
      <c r="H13" s="119">
        <v>2041</v>
      </c>
      <c r="I13" s="120">
        <v>2084</v>
      </c>
      <c r="J13" s="121">
        <v>4</v>
      </c>
      <c r="K13" s="122">
        <v>6</v>
      </c>
      <c r="AD13" s="142"/>
      <c r="AE13" s="202"/>
      <c r="AF13" s="166" t="s">
        <v>166</v>
      </c>
      <c r="AG13" s="165"/>
      <c r="AH13" s="166">
        <v>1</v>
      </c>
      <c r="AI13" s="167">
        <v>7</v>
      </c>
      <c r="AJ13" s="167">
        <v>2</v>
      </c>
      <c r="AK13" s="168" t="s">
        <v>138</v>
      </c>
      <c r="AL13" s="168" t="s">
        <v>163</v>
      </c>
      <c r="AM13"/>
      <c r="AN13"/>
      <c r="AO13" s="203"/>
      <c r="AP13"/>
    </row>
    <row r="14" spans="1:42" ht="16" customHeight="1" thickBot="1" x14ac:dyDescent="0.45">
      <c r="A14"/>
      <c r="B14" s="106">
        <v>5</v>
      </c>
      <c r="C14" s="106" t="s">
        <v>86</v>
      </c>
      <c r="D14" s="106" t="s">
        <v>103</v>
      </c>
      <c r="E14" s="116">
        <v>44821</v>
      </c>
      <c r="F14" s="184" t="s">
        <v>264</v>
      </c>
      <c r="G14" s="185"/>
      <c r="H14" s="119">
        <v>2095</v>
      </c>
      <c r="I14" s="120">
        <v>2319</v>
      </c>
      <c r="J14" s="121">
        <v>1</v>
      </c>
      <c r="K14" s="121">
        <v>9</v>
      </c>
      <c r="AD14" s="142"/>
      <c r="AE14" s="202"/>
      <c r="AF14" s="170" t="s">
        <v>167</v>
      </c>
      <c r="AG14" s="169">
        <v>0</v>
      </c>
      <c r="AH14" s="170">
        <v>2</v>
      </c>
      <c r="AI14" s="171">
        <v>6</v>
      </c>
      <c r="AJ14" s="171">
        <v>3</v>
      </c>
      <c r="AK14" s="172" t="s">
        <v>139</v>
      </c>
      <c r="AL14" s="172" t="s">
        <v>162</v>
      </c>
      <c r="AM14"/>
      <c r="AN14"/>
      <c r="AO14" s="203"/>
      <c r="AP14"/>
    </row>
    <row r="15" spans="1:42" ht="16" customHeight="1" thickBot="1" x14ac:dyDescent="0.45">
      <c r="A15"/>
      <c r="B15" s="123">
        <v>6</v>
      </c>
      <c r="C15" s="123" t="s">
        <v>84</v>
      </c>
      <c r="D15" s="102" t="s">
        <v>88</v>
      </c>
      <c r="E15" s="124">
        <v>44821</v>
      </c>
      <c r="F15" s="125" t="s">
        <v>264</v>
      </c>
      <c r="G15" s="126"/>
      <c r="H15" s="119">
        <v>2165</v>
      </c>
      <c r="I15" s="120">
        <v>2147</v>
      </c>
      <c r="J15" s="127">
        <v>8</v>
      </c>
      <c r="K15" s="127">
        <v>2</v>
      </c>
      <c r="AD15" s="142"/>
      <c r="AE15" s="202"/>
      <c r="AF15" s="204" t="s">
        <v>168</v>
      </c>
      <c r="AG15" s="205">
        <v>0</v>
      </c>
      <c r="AH15" s="204">
        <v>3</v>
      </c>
      <c r="AI15" s="206">
        <v>5</v>
      </c>
      <c r="AJ15" s="206">
        <v>4</v>
      </c>
      <c r="AK15" s="207" t="s">
        <v>140</v>
      </c>
      <c r="AL15" s="207" t="s">
        <v>141</v>
      </c>
      <c r="AM15"/>
      <c r="AN15"/>
      <c r="AO15" s="203"/>
      <c r="AP15"/>
    </row>
    <row r="16" spans="1:42" ht="16" customHeight="1" thickBot="1" x14ac:dyDescent="0.45">
      <c r="A16"/>
      <c r="B16" s="106">
        <v>28</v>
      </c>
      <c r="C16" s="106" t="s">
        <v>103</v>
      </c>
      <c r="D16" s="106" t="s">
        <v>199</v>
      </c>
      <c r="E16" s="116">
        <v>44828</v>
      </c>
      <c r="F16" s="184" t="s">
        <v>265</v>
      </c>
      <c r="G16" s="185"/>
      <c r="H16" s="119">
        <v>2431</v>
      </c>
      <c r="I16" s="120">
        <v>1949</v>
      </c>
      <c r="J16" s="121">
        <v>10</v>
      </c>
      <c r="K16" s="121">
        <v>0</v>
      </c>
      <c r="AD16" s="142"/>
      <c r="AE16" s="202"/>
      <c r="AF16" s="178" t="s">
        <v>169</v>
      </c>
      <c r="AG16" s="177">
        <v>0</v>
      </c>
      <c r="AH16" s="178">
        <v>4</v>
      </c>
      <c r="AI16" s="165">
        <v>2</v>
      </c>
      <c r="AJ16" s="165">
        <v>6</v>
      </c>
      <c r="AK16" s="179" t="s">
        <v>162</v>
      </c>
      <c r="AL16" s="179" t="s">
        <v>138</v>
      </c>
      <c r="AM16"/>
      <c r="AN16"/>
      <c r="AO16" s="203"/>
      <c r="AP16"/>
    </row>
    <row r="17" spans="1:42" ht="16" customHeight="1" thickBot="1" x14ac:dyDescent="0.45">
      <c r="A17"/>
      <c r="B17" s="106">
        <v>29</v>
      </c>
      <c r="C17" s="106" t="s">
        <v>106</v>
      </c>
      <c r="D17" s="102" t="s">
        <v>88</v>
      </c>
      <c r="E17" s="116">
        <v>44828</v>
      </c>
      <c r="F17" s="184" t="s">
        <v>264</v>
      </c>
      <c r="G17" s="185"/>
      <c r="H17" s="119">
        <v>2335</v>
      </c>
      <c r="I17" s="120">
        <v>2178</v>
      </c>
      <c r="J17" s="121">
        <v>10</v>
      </c>
      <c r="K17" s="121">
        <v>0</v>
      </c>
      <c r="AD17" s="142"/>
      <c r="AE17" s="202"/>
      <c r="AF17" s="170" t="s">
        <v>170</v>
      </c>
      <c r="AG17" s="169">
        <v>0</v>
      </c>
      <c r="AH17" s="170">
        <v>5</v>
      </c>
      <c r="AI17" s="171">
        <v>5</v>
      </c>
      <c r="AJ17" s="171">
        <v>7</v>
      </c>
      <c r="AK17" s="172" t="s">
        <v>163</v>
      </c>
      <c r="AL17" s="172" t="s">
        <v>141</v>
      </c>
      <c r="AM17"/>
      <c r="AN17"/>
      <c r="AO17" s="203"/>
      <c r="AP17"/>
    </row>
    <row r="18" spans="1:42" ht="16" customHeight="1" thickBot="1" x14ac:dyDescent="0.45">
      <c r="A18"/>
      <c r="B18" s="123">
        <v>30</v>
      </c>
      <c r="C18" s="123" t="s">
        <v>86</v>
      </c>
      <c r="D18" s="123" t="s">
        <v>84</v>
      </c>
      <c r="E18" s="124">
        <v>44828</v>
      </c>
      <c r="F18" s="125" t="s">
        <v>265</v>
      </c>
      <c r="G18" s="126"/>
      <c r="H18" s="119">
        <v>2223</v>
      </c>
      <c r="I18" s="120">
        <v>2172</v>
      </c>
      <c r="J18" s="127">
        <v>6</v>
      </c>
      <c r="K18" s="127">
        <v>4</v>
      </c>
      <c r="AD18" s="142"/>
      <c r="AE18" s="202"/>
      <c r="AF18" s="204" t="s">
        <v>171</v>
      </c>
      <c r="AG18" s="205">
        <v>0</v>
      </c>
      <c r="AH18" s="204">
        <v>6</v>
      </c>
      <c r="AI18" s="206">
        <v>4</v>
      </c>
      <c r="AJ18" s="206">
        <v>3</v>
      </c>
      <c r="AK18" s="207" t="s">
        <v>139</v>
      </c>
      <c r="AL18" s="207" t="s">
        <v>140</v>
      </c>
      <c r="AM18"/>
      <c r="AN18"/>
      <c r="AO18" s="203"/>
      <c r="AP18"/>
    </row>
    <row r="19" spans="1:42" ht="16" customHeight="1" thickBot="1" x14ac:dyDescent="0.45">
      <c r="A19"/>
      <c r="B19" s="106">
        <v>57</v>
      </c>
      <c r="C19" s="106" t="s">
        <v>199</v>
      </c>
      <c r="D19" s="102" t="s">
        <v>88</v>
      </c>
      <c r="E19" s="116">
        <v>44842</v>
      </c>
      <c r="F19" s="186" t="s">
        <v>265</v>
      </c>
      <c r="G19" s="118"/>
      <c r="H19" s="119">
        <v>2089</v>
      </c>
      <c r="I19" s="120">
        <v>2126</v>
      </c>
      <c r="J19" s="121">
        <v>2</v>
      </c>
      <c r="K19" s="121">
        <v>8</v>
      </c>
      <c r="AD19" s="142"/>
      <c r="AE19" s="202"/>
      <c r="AF19" s="178" t="s">
        <v>172</v>
      </c>
      <c r="AG19" s="177">
        <v>0</v>
      </c>
      <c r="AH19" s="178">
        <v>7</v>
      </c>
      <c r="AI19" s="165">
        <v>5</v>
      </c>
      <c r="AJ19" s="165">
        <v>2</v>
      </c>
      <c r="AK19" s="179" t="s">
        <v>138</v>
      </c>
      <c r="AL19" s="179" t="s">
        <v>141</v>
      </c>
      <c r="AM19"/>
      <c r="AN19"/>
      <c r="AO19" s="203"/>
      <c r="AP19"/>
    </row>
    <row r="20" spans="1:42" ht="16" customHeight="1" thickBot="1" x14ac:dyDescent="0.45">
      <c r="A20"/>
      <c r="B20" s="106">
        <v>58</v>
      </c>
      <c r="C20" s="106" t="s">
        <v>103</v>
      </c>
      <c r="D20" s="106" t="s">
        <v>84</v>
      </c>
      <c r="E20" s="116">
        <v>44842</v>
      </c>
      <c r="F20" s="186" t="s">
        <v>265</v>
      </c>
      <c r="G20" s="185"/>
      <c r="H20" s="119">
        <v>2457</v>
      </c>
      <c r="I20" s="120">
        <v>2116</v>
      </c>
      <c r="J20" s="121">
        <v>10</v>
      </c>
      <c r="K20" s="121">
        <v>0</v>
      </c>
      <c r="AD20" s="142"/>
      <c r="AE20" s="202"/>
      <c r="AF20" s="170" t="s">
        <v>173</v>
      </c>
      <c r="AG20" s="169">
        <v>0</v>
      </c>
      <c r="AH20" s="170">
        <v>8</v>
      </c>
      <c r="AI20" s="171">
        <v>4</v>
      </c>
      <c r="AJ20" s="171">
        <v>6</v>
      </c>
      <c r="AK20" s="172" t="s">
        <v>162</v>
      </c>
      <c r="AL20" s="172" t="s">
        <v>140</v>
      </c>
      <c r="AM20"/>
      <c r="AN20"/>
      <c r="AO20" s="203"/>
      <c r="AP20"/>
    </row>
    <row r="21" spans="1:42" ht="16" customHeight="1" thickBot="1" x14ac:dyDescent="0.45">
      <c r="A21"/>
      <c r="B21" s="123">
        <v>59</v>
      </c>
      <c r="C21" s="123" t="s">
        <v>106</v>
      </c>
      <c r="D21" s="123" t="s">
        <v>86</v>
      </c>
      <c r="E21" s="116">
        <v>44842</v>
      </c>
      <c r="F21" s="186" t="s">
        <v>265</v>
      </c>
      <c r="G21" s="126"/>
      <c r="H21" s="119">
        <v>2130</v>
      </c>
      <c r="I21" s="120">
        <v>2190</v>
      </c>
      <c r="J21" s="127">
        <v>2</v>
      </c>
      <c r="K21" s="127">
        <v>8</v>
      </c>
      <c r="AD21" s="142"/>
      <c r="AE21" s="202"/>
      <c r="AF21" s="204" t="s">
        <v>174</v>
      </c>
      <c r="AG21" s="205">
        <v>0</v>
      </c>
      <c r="AH21" s="204">
        <v>9</v>
      </c>
      <c r="AI21" s="206">
        <v>3</v>
      </c>
      <c r="AJ21" s="206">
        <v>7</v>
      </c>
      <c r="AK21" s="207" t="s">
        <v>163</v>
      </c>
      <c r="AL21" s="207" t="s">
        <v>139</v>
      </c>
      <c r="AM21"/>
      <c r="AN21"/>
      <c r="AO21" s="203"/>
      <c r="AP21"/>
    </row>
    <row r="22" spans="1:42" ht="16" customHeight="1" thickBot="1" x14ac:dyDescent="0.45">
      <c r="A22"/>
      <c r="B22" s="106">
        <v>87</v>
      </c>
      <c r="C22" s="106" t="s">
        <v>84</v>
      </c>
      <c r="D22" s="106" t="s">
        <v>199</v>
      </c>
      <c r="E22" s="116">
        <v>44863</v>
      </c>
      <c r="F22" s="184" t="s">
        <v>265</v>
      </c>
      <c r="G22" s="185"/>
      <c r="H22" s="119">
        <v>2131</v>
      </c>
      <c r="I22" s="120">
        <v>1993</v>
      </c>
      <c r="J22" s="121">
        <v>6</v>
      </c>
      <c r="K22" s="121">
        <v>4</v>
      </c>
      <c r="AD22" s="142"/>
      <c r="AE22" s="202"/>
      <c r="AF22" s="178" t="s">
        <v>175</v>
      </c>
      <c r="AG22" s="177">
        <v>0</v>
      </c>
      <c r="AH22" s="178">
        <v>10</v>
      </c>
      <c r="AI22" s="165">
        <v>2</v>
      </c>
      <c r="AJ22" s="165">
        <v>4</v>
      </c>
      <c r="AK22" s="179" t="s">
        <v>140</v>
      </c>
      <c r="AL22" s="179" t="s">
        <v>138</v>
      </c>
      <c r="AM22"/>
      <c r="AN22"/>
      <c r="AO22" s="203"/>
      <c r="AP22"/>
    </row>
    <row r="23" spans="1:42" ht="16" customHeight="1" thickBot="1" x14ac:dyDescent="0.45">
      <c r="A23"/>
      <c r="B23" s="101">
        <v>88</v>
      </c>
      <c r="C23" s="102" t="s">
        <v>103</v>
      </c>
      <c r="D23" s="101" t="s">
        <v>106</v>
      </c>
      <c r="E23" s="116">
        <v>44863</v>
      </c>
      <c r="F23" s="117" t="s">
        <v>265</v>
      </c>
      <c r="G23" s="118"/>
      <c r="H23" s="119">
        <v>2669</v>
      </c>
      <c r="I23" s="120">
        <v>2275</v>
      </c>
      <c r="J23" s="122">
        <v>8</v>
      </c>
      <c r="K23" s="122">
        <v>2</v>
      </c>
      <c r="AD23" s="142"/>
      <c r="AE23" s="202"/>
      <c r="AF23" s="170" t="s">
        <v>176</v>
      </c>
      <c r="AG23" s="169">
        <v>0</v>
      </c>
      <c r="AH23" s="170">
        <v>11</v>
      </c>
      <c r="AI23" s="171">
        <v>3</v>
      </c>
      <c r="AJ23" s="171">
        <v>5</v>
      </c>
      <c r="AK23" s="172" t="s">
        <v>141</v>
      </c>
      <c r="AL23" s="172" t="s">
        <v>139</v>
      </c>
      <c r="AM23"/>
      <c r="AN23"/>
      <c r="AO23" s="203"/>
      <c r="AP23"/>
    </row>
    <row r="24" spans="1:42" ht="16" customHeight="1" thickBot="1" x14ac:dyDescent="0.45">
      <c r="A24"/>
      <c r="B24" s="101">
        <v>91</v>
      </c>
      <c r="C24" s="296" t="s">
        <v>88</v>
      </c>
      <c r="D24" s="123" t="s">
        <v>86</v>
      </c>
      <c r="E24" s="124">
        <v>44870</v>
      </c>
      <c r="F24" s="125" t="s">
        <v>264</v>
      </c>
      <c r="G24" s="126"/>
      <c r="H24" s="119">
        <v>2076</v>
      </c>
      <c r="I24" s="120">
        <v>2156</v>
      </c>
      <c r="J24" s="127">
        <v>4</v>
      </c>
      <c r="K24" s="127">
        <v>6</v>
      </c>
      <c r="AD24" s="142"/>
      <c r="AE24" s="202"/>
      <c r="AF24" s="204" t="s">
        <v>177</v>
      </c>
      <c r="AG24" s="205">
        <v>0</v>
      </c>
      <c r="AH24" s="204">
        <v>12</v>
      </c>
      <c r="AI24" s="206">
        <v>7</v>
      </c>
      <c r="AJ24" s="206">
        <v>6</v>
      </c>
      <c r="AK24" s="207" t="s">
        <v>162</v>
      </c>
      <c r="AL24" s="207" t="s">
        <v>163</v>
      </c>
      <c r="AM24"/>
      <c r="AN24"/>
      <c r="AO24" s="203"/>
      <c r="AP24"/>
    </row>
    <row r="25" spans="1:42" ht="16" customHeight="1" thickBot="1" x14ac:dyDescent="0.45">
      <c r="A25"/>
      <c r="B25" s="106">
        <v>122</v>
      </c>
      <c r="C25" s="106" t="s">
        <v>86</v>
      </c>
      <c r="D25" s="106" t="s">
        <v>106</v>
      </c>
      <c r="E25" s="187">
        <v>44884</v>
      </c>
      <c r="F25" s="184" t="s">
        <v>265</v>
      </c>
      <c r="G25" s="118"/>
      <c r="H25" s="119">
        <v>2313</v>
      </c>
      <c r="I25" s="120">
        <v>2342</v>
      </c>
      <c r="J25" s="121">
        <v>4</v>
      </c>
      <c r="K25" s="121">
        <v>6</v>
      </c>
      <c r="AD25" s="142"/>
      <c r="AE25" s="202"/>
      <c r="AF25" s="178" t="s">
        <v>178</v>
      </c>
      <c r="AG25" s="177">
        <v>0</v>
      </c>
      <c r="AH25" s="178">
        <v>13</v>
      </c>
      <c r="AI25" s="165">
        <v>3</v>
      </c>
      <c r="AJ25" s="165">
        <v>2</v>
      </c>
      <c r="AK25" s="179" t="s">
        <v>138</v>
      </c>
      <c r="AL25" s="179" t="s">
        <v>139</v>
      </c>
      <c r="AM25"/>
      <c r="AN25"/>
      <c r="AO25" s="203"/>
      <c r="AP25"/>
    </row>
    <row r="26" spans="1:42" ht="16" customHeight="1" thickBot="1" x14ac:dyDescent="0.45">
      <c r="A26"/>
      <c r="B26" s="106">
        <v>128</v>
      </c>
      <c r="C26" s="106" t="s">
        <v>199</v>
      </c>
      <c r="D26" s="106" t="s">
        <v>86</v>
      </c>
      <c r="E26" s="187">
        <v>44898</v>
      </c>
      <c r="F26" s="184" t="s">
        <v>264</v>
      </c>
      <c r="G26" s="185"/>
      <c r="H26" s="119">
        <v>1963</v>
      </c>
      <c r="I26" s="120">
        <v>2158</v>
      </c>
      <c r="J26" s="121">
        <v>0</v>
      </c>
      <c r="K26" s="121">
        <v>10</v>
      </c>
      <c r="AD26" s="142"/>
      <c r="AE26" s="202"/>
      <c r="AF26" s="170" t="s">
        <v>179</v>
      </c>
      <c r="AG26" s="169">
        <v>0</v>
      </c>
      <c r="AH26" s="170">
        <v>14</v>
      </c>
      <c r="AI26" s="171">
        <v>7</v>
      </c>
      <c r="AJ26" s="171">
        <v>4</v>
      </c>
      <c r="AK26" s="172" t="s">
        <v>140</v>
      </c>
      <c r="AL26" s="172" t="s">
        <v>163</v>
      </c>
      <c r="AM26"/>
      <c r="AN26"/>
      <c r="AO26" s="203"/>
      <c r="AP26"/>
    </row>
    <row r="27" spans="1:42" ht="16" customHeight="1" thickBot="1" x14ac:dyDescent="0.45">
      <c r="A27"/>
      <c r="B27" s="188">
        <v>129</v>
      </c>
      <c r="C27" s="217" t="s">
        <v>84</v>
      </c>
      <c r="D27" s="188" t="s">
        <v>106</v>
      </c>
      <c r="E27" s="129">
        <v>44898</v>
      </c>
      <c r="F27" s="130" t="s">
        <v>264</v>
      </c>
      <c r="G27" s="191"/>
      <c r="H27" s="119">
        <v>2243</v>
      </c>
      <c r="I27" s="120">
        <v>2280</v>
      </c>
      <c r="J27" s="192">
        <v>6</v>
      </c>
      <c r="K27" s="192">
        <v>4</v>
      </c>
      <c r="AD27" s="142"/>
      <c r="AE27" s="202"/>
      <c r="AF27" s="204" t="s">
        <v>180</v>
      </c>
      <c r="AG27" s="205">
        <v>0</v>
      </c>
      <c r="AH27" s="204">
        <v>15</v>
      </c>
      <c r="AI27" s="206">
        <v>6</v>
      </c>
      <c r="AJ27" s="206">
        <v>5</v>
      </c>
      <c r="AK27" s="207" t="s">
        <v>141</v>
      </c>
      <c r="AL27" s="207" t="s">
        <v>162</v>
      </c>
      <c r="AM27"/>
      <c r="AN27"/>
      <c r="AO27" s="203"/>
      <c r="AP27"/>
    </row>
    <row r="28" spans="1:42" ht="16" customHeight="1" thickBot="1" x14ac:dyDescent="0.45">
      <c r="A28"/>
      <c r="B28" s="101">
        <v>130</v>
      </c>
      <c r="C28" s="101" t="s">
        <v>88</v>
      </c>
      <c r="D28" s="101" t="s">
        <v>103</v>
      </c>
      <c r="E28" s="116">
        <v>44898</v>
      </c>
      <c r="F28" s="117" t="s">
        <v>264</v>
      </c>
      <c r="G28" s="118"/>
      <c r="H28" s="119">
        <v>2206</v>
      </c>
      <c r="I28" s="120">
        <v>2509</v>
      </c>
      <c r="J28" s="122">
        <v>2</v>
      </c>
      <c r="K28" s="122">
        <v>8</v>
      </c>
      <c r="AD28" s="142"/>
      <c r="AE28" s="202"/>
      <c r="AF28" s="178" t="s">
        <v>181</v>
      </c>
      <c r="AG28" s="177">
        <v>0</v>
      </c>
      <c r="AH28" s="178">
        <v>16</v>
      </c>
      <c r="AI28" s="165">
        <v>2</v>
      </c>
      <c r="AJ28" s="165">
        <v>7</v>
      </c>
      <c r="AK28" s="179" t="s">
        <v>163</v>
      </c>
      <c r="AL28" s="179" t="s">
        <v>138</v>
      </c>
      <c r="AM28"/>
      <c r="AN28"/>
      <c r="AO28" s="203"/>
      <c r="AP28"/>
    </row>
    <row r="29" spans="1:42" ht="16" customHeight="1" thickBot="1" x14ac:dyDescent="0.45">
      <c r="A29"/>
      <c r="B29" s="106">
        <v>153</v>
      </c>
      <c r="C29" s="106" t="s">
        <v>106</v>
      </c>
      <c r="D29" s="106" t="s">
        <v>199</v>
      </c>
      <c r="E29" s="187">
        <v>44933</v>
      </c>
      <c r="F29" s="186" t="s">
        <v>264</v>
      </c>
      <c r="G29" s="185"/>
      <c r="H29" s="119"/>
      <c r="I29" s="120"/>
      <c r="J29" s="121"/>
      <c r="K29" s="121"/>
      <c r="AD29" s="142"/>
      <c r="AE29" s="202"/>
      <c r="AF29" s="170" t="s">
        <v>182</v>
      </c>
      <c r="AG29" s="169">
        <v>0</v>
      </c>
      <c r="AH29" s="170">
        <v>17</v>
      </c>
      <c r="AI29" s="171">
        <v>3</v>
      </c>
      <c r="AJ29" s="171">
        <v>6</v>
      </c>
      <c r="AK29" s="172" t="s">
        <v>162</v>
      </c>
      <c r="AL29" s="172" t="s">
        <v>139</v>
      </c>
      <c r="AM29"/>
      <c r="AN29"/>
      <c r="AO29" s="203"/>
      <c r="AP29"/>
    </row>
    <row r="30" spans="1:42" ht="16" customHeight="1" thickBot="1" x14ac:dyDescent="0.45">
      <c r="A30"/>
      <c r="B30" s="123">
        <v>154</v>
      </c>
      <c r="C30" s="102" t="s">
        <v>103</v>
      </c>
      <c r="D30" s="123" t="s">
        <v>86</v>
      </c>
      <c r="E30" s="124">
        <v>44933</v>
      </c>
      <c r="F30" s="125" t="s">
        <v>264</v>
      </c>
      <c r="G30" s="126"/>
      <c r="H30" s="119"/>
      <c r="I30" s="120"/>
      <c r="J30" s="127"/>
      <c r="K30" s="127"/>
      <c r="AD30" s="142"/>
      <c r="AE30" s="202"/>
      <c r="AF30" s="204" t="s">
        <v>183</v>
      </c>
      <c r="AG30" s="205">
        <v>0</v>
      </c>
      <c r="AH30" s="204">
        <v>18</v>
      </c>
      <c r="AI30" s="206">
        <v>4</v>
      </c>
      <c r="AJ30" s="206">
        <v>5</v>
      </c>
      <c r="AK30" s="207" t="s">
        <v>141</v>
      </c>
      <c r="AL30" s="207" t="s">
        <v>140</v>
      </c>
      <c r="AM30"/>
      <c r="AN30"/>
      <c r="AO30" s="203"/>
      <c r="AP30"/>
    </row>
    <row r="31" spans="1:42" ht="16" customHeight="1" thickBot="1" x14ac:dyDescent="0.45">
      <c r="A31"/>
      <c r="B31" s="106">
        <v>155</v>
      </c>
      <c r="C31" s="106" t="s">
        <v>88</v>
      </c>
      <c r="D31" s="106" t="s">
        <v>84</v>
      </c>
      <c r="E31" s="187">
        <v>44933</v>
      </c>
      <c r="F31" s="184" t="s">
        <v>265</v>
      </c>
      <c r="G31" s="185"/>
      <c r="H31" s="119"/>
      <c r="I31" s="120"/>
      <c r="J31" s="121"/>
      <c r="K31" s="121"/>
      <c r="AD31" s="142"/>
      <c r="AE31" s="202"/>
      <c r="AF31" s="178" t="s">
        <v>184</v>
      </c>
      <c r="AG31" s="177">
        <v>0</v>
      </c>
      <c r="AH31" s="178">
        <v>19</v>
      </c>
      <c r="AI31" s="165">
        <v>6</v>
      </c>
      <c r="AJ31" s="165">
        <v>2</v>
      </c>
      <c r="AK31" s="179" t="s">
        <v>138</v>
      </c>
      <c r="AL31" s="179" t="s">
        <v>162</v>
      </c>
      <c r="AM31"/>
      <c r="AN31"/>
      <c r="AO31" s="203"/>
      <c r="AP31"/>
    </row>
    <row r="32" spans="1:42" ht="16" customHeight="1" thickBot="1" x14ac:dyDescent="0.45">
      <c r="A32"/>
      <c r="B32" s="106">
        <v>189</v>
      </c>
      <c r="C32" s="102" t="s">
        <v>199</v>
      </c>
      <c r="D32" s="106" t="s">
        <v>103</v>
      </c>
      <c r="E32" s="116">
        <v>44947</v>
      </c>
      <c r="F32" s="184" t="s">
        <v>265</v>
      </c>
      <c r="G32" s="185"/>
      <c r="H32" s="119"/>
      <c r="I32" s="120"/>
      <c r="J32" s="121"/>
      <c r="K32" s="121"/>
      <c r="AD32" s="142"/>
      <c r="AE32" s="202"/>
      <c r="AF32" s="170" t="s">
        <v>185</v>
      </c>
      <c r="AG32" s="169">
        <v>0</v>
      </c>
      <c r="AH32" s="170">
        <v>20</v>
      </c>
      <c r="AI32" s="171">
        <v>7</v>
      </c>
      <c r="AJ32" s="171">
        <v>5</v>
      </c>
      <c r="AK32" s="172" t="s">
        <v>141</v>
      </c>
      <c r="AL32" s="172" t="s">
        <v>163</v>
      </c>
      <c r="AM32"/>
      <c r="AN32"/>
      <c r="AO32" s="203"/>
      <c r="AP32"/>
    </row>
    <row r="33" spans="1:42" ht="16" customHeight="1" thickBot="1" x14ac:dyDescent="0.45">
      <c r="A33"/>
      <c r="B33" s="123">
        <v>190</v>
      </c>
      <c r="C33" s="123" t="s">
        <v>88</v>
      </c>
      <c r="D33" s="123" t="s">
        <v>106</v>
      </c>
      <c r="E33" s="124">
        <v>44947</v>
      </c>
      <c r="F33" s="125" t="s">
        <v>265</v>
      </c>
      <c r="G33" s="126"/>
      <c r="H33" s="119"/>
      <c r="I33" s="120"/>
      <c r="J33" s="127"/>
      <c r="K33" s="127"/>
      <c r="AD33"/>
      <c r="AE33" s="202"/>
      <c r="AF33" s="204" t="s">
        <v>186</v>
      </c>
      <c r="AG33" s="205">
        <v>0</v>
      </c>
      <c r="AH33" s="204">
        <v>21</v>
      </c>
      <c r="AI33" s="206">
        <v>3</v>
      </c>
      <c r="AJ33" s="206">
        <v>4</v>
      </c>
      <c r="AK33" s="207" t="s">
        <v>140</v>
      </c>
      <c r="AL33" s="207" t="s">
        <v>139</v>
      </c>
      <c r="AM33"/>
      <c r="AN33"/>
      <c r="AO33" s="203"/>
      <c r="AP33"/>
    </row>
    <row r="34" spans="1:42" ht="16" customHeight="1" thickBot="1" x14ac:dyDescent="0.45">
      <c r="A34"/>
      <c r="B34" s="106">
        <v>191</v>
      </c>
      <c r="C34" s="102" t="s">
        <v>84</v>
      </c>
      <c r="D34" s="106" t="s">
        <v>86</v>
      </c>
      <c r="E34" s="187">
        <v>44947</v>
      </c>
      <c r="F34" s="186" t="s">
        <v>265</v>
      </c>
      <c r="G34" s="185"/>
      <c r="H34" s="119"/>
      <c r="I34" s="120"/>
      <c r="J34" s="121"/>
      <c r="K34" s="121"/>
      <c r="AD34"/>
      <c r="AE34" s="202"/>
      <c r="AF34" s="178" t="s">
        <v>187</v>
      </c>
      <c r="AG34" s="177">
        <v>0</v>
      </c>
      <c r="AH34" s="178">
        <v>22</v>
      </c>
      <c r="AI34" s="165">
        <v>2</v>
      </c>
      <c r="AJ34" s="165">
        <v>5</v>
      </c>
      <c r="AK34" s="179" t="s">
        <v>141</v>
      </c>
      <c r="AL34" s="179" t="s">
        <v>138</v>
      </c>
      <c r="AM34"/>
      <c r="AN34"/>
      <c r="AO34" s="203"/>
      <c r="AP34"/>
    </row>
    <row r="35" spans="1:42" ht="16" customHeight="1" thickBot="1" x14ac:dyDescent="0.45">
      <c r="A35"/>
      <c r="B35" s="106">
        <v>225</v>
      </c>
      <c r="C35" s="106" t="s">
        <v>88</v>
      </c>
      <c r="D35" s="106" t="s">
        <v>199</v>
      </c>
      <c r="E35" s="187">
        <v>44975</v>
      </c>
      <c r="F35" s="184" t="s">
        <v>264</v>
      </c>
      <c r="G35" s="118"/>
      <c r="H35" s="119"/>
      <c r="I35" s="120"/>
      <c r="J35" s="121"/>
      <c r="K35" s="121"/>
      <c r="AD35"/>
      <c r="AE35" s="202"/>
      <c r="AF35" s="170" t="s">
        <v>188</v>
      </c>
      <c r="AG35" s="169">
        <v>0</v>
      </c>
      <c r="AH35" s="170">
        <v>23</v>
      </c>
      <c r="AI35" s="171">
        <v>6</v>
      </c>
      <c r="AJ35" s="171">
        <v>4</v>
      </c>
      <c r="AK35" s="172" t="s">
        <v>140</v>
      </c>
      <c r="AL35" s="172" t="s">
        <v>162</v>
      </c>
      <c r="AM35"/>
      <c r="AN35"/>
      <c r="AO35" s="203"/>
      <c r="AP35"/>
    </row>
    <row r="36" spans="1:42" ht="16" customHeight="1" thickBot="1" x14ac:dyDescent="0.45">
      <c r="A36"/>
      <c r="B36" s="123">
        <v>226</v>
      </c>
      <c r="C36" s="123" t="s">
        <v>84</v>
      </c>
      <c r="D36" s="123" t="s">
        <v>103</v>
      </c>
      <c r="E36" s="124">
        <v>44975</v>
      </c>
      <c r="F36" s="125" t="s">
        <v>264</v>
      </c>
      <c r="G36" s="126"/>
      <c r="H36" s="119"/>
      <c r="I36" s="120"/>
      <c r="J36" s="127"/>
      <c r="K36" s="127"/>
      <c r="AD36"/>
      <c r="AE36" s="202"/>
      <c r="AF36" s="204" t="s">
        <v>189</v>
      </c>
      <c r="AG36" s="205">
        <v>0</v>
      </c>
      <c r="AH36" s="204">
        <v>24</v>
      </c>
      <c r="AI36" s="206">
        <v>7</v>
      </c>
      <c r="AJ36" s="206">
        <v>3</v>
      </c>
      <c r="AK36" s="207" t="s">
        <v>139</v>
      </c>
      <c r="AL36" s="207" t="s">
        <v>163</v>
      </c>
      <c r="AM36"/>
      <c r="AN36"/>
      <c r="AO36" s="203"/>
      <c r="AP36"/>
    </row>
    <row r="37" spans="1:42" ht="16" customHeight="1" thickBot="1" x14ac:dyDescent="0.45">
      <c r="A37"/>
      <c r="B37" s="106">
        <v>245</v>
      </c>
      <c r="C37" s="106" t="s">
        <v>199</v>
      </c>
      <c r="D37" s="106" t="s">
        <v>84</v>
      </c>
      <c r="E37" s="116">
        <v>44989</v>
      </c>
      <c r="F37" s="184" t="s">
        <v>295</v>
      </c>
      <c r="G37" s="185"/>
      <c r="H37" s="119"/>
      <c r="I37" s="120"/>
      <c r="J37" s="121"/>
      <c r="K37" s="121"/>
      <c r="AD37"/>
      <c r="AE37" s="202"/>
      <c r="AF37" s="178" t="s">
        <v>190</v>
      </c>
      <c r="AG37" s="177">
        <v>0</v>
      </c>
      <c r="AH37" s="178">
        <v>25</v>
      </c>
      <c r="AI37" s="165">
        <v>4</v>
      </c>
      <c r="AJ37" s="165">
        <v>2</v>
      </c>
      <c r="AK37" s="179" t="s">
        <v>138</v>
      </c>
      <c r="AL37" s="179" t="s">
        <v>140</v>
      </c>
      <c r="AM37"/>
      <c r="AN37"/>
      <c r="AO37" s="203"/>
      <c r="AP37"/>
    </row>
    <row r="38" spans="1:42" ht="16" customHeight="1" thickBot="1" x14ac:dyDescent="0.45">
      <c r="A38"/>
      <c r="B38" s="101">
        <v>246</v>
      </c>
      <c r="C38" s="101" t="s">
        <v>86</v>
      </c>
      <c r="D38" s="102" t="s">
        <v>88</v>
      </c>
      <c r="E38" s="116">
        <v>44989</v>
      </c>
      <c r="F38" s="117" t="s">
        <v>295</v>
      </c>
      <c r="G38" s="118"/>
      <c r="H38" s="119"/>
      <c r="I38" s="120"/>
      <c r="J38" s="122"/>
      <c r="K38" s="122"/>
      <c r="AD38"/>
      <c r="AE38" s="202"/>
      <c r="AF38" s="170" t="s">
        <v>191</v>
      </c>
      <c r="AG38" s="169">
        <v>0</v>
      </c>
      <c r="AH38" s="170">
        <v>26</v>
      </c>
      <c r="AI38" s="171">
        <v>5</v>
      </c>
      <c r="AJ38" s="171">
        <v>3</v>
      </c>
      <c r="AK38" s="172" t="s">
        <v>139</v>
      </c>
      <c r="AL38" s="172" t="s">
        <v>141</v>
      </c>
      <c r="AM38"/>
      <c r="AN38"/>
      <c r="AO38" s="203"/>
      <c r="AP38"/>
    </row>
    <row r="39" spans="1:42" ht="16" customHeight="1" thickBot="1" x14ac:dyDescent="0.45">
      <c r="A39"/>
      <c r="B39" s="123">
        <v>247</v>
      </c>
      <c r="C39" s="123" t="s">
        <v>106</v>
      </c>
      <c r="D39" s="123" t="s">
        <v>103</v>
      </c>
      <c r="E39" s="124">
        <v>44989</v>
      </c>
      <c r="F39" s="125" t="s">
        <v>295</v>
      </c>
      <c r="G39" s="126"/>
      <c r="H39" s="119"/>
      <c r="I39" s="120"/>
      <c r="J39" s="127"/>
      <c r="K39" s="127"/>
      <c r="AD39"/>
      <c r="AE39" s="202"/>
      <c r="AF39" s="204" t="s">
        <v>192</v>
      </c>
      <c r="AG39" s="205">
        <v>0</v>
      </c>
      <c r="AH39" s="204">
        <v>27</v>
      </c>
      <c r="AI39" s="206">
        <v>6</v>
      </c>
      <c r="AJ39" s="206">
        <v>7</v>
      </c>
      <c r="AK39" s="207" t="s">
        <v>163</v>
      </c>
      <c r="AL39" s="207" t="s">
        <v>162</v>
      </c>
      <c r="AM39"/>
      <c r="AN39"/>
      <c r="AO39" s="203"/>
      <c r="AP39"/>
    </row>
    <row r="40" spans="1:42" ht="16" customHeight="1" thickBot="1" x14ac:dyDescent="0.45">
      <c r="A40"/>
      <c r="B40" s="106">
        <v>269</v>
      </c>
      <c r="C40" s="106" t="s">
        <v>86</v>
      </c>
      <c r="D40" s="106" t="s">
        <v>199</v>
      </c>
      <c r="E40" s="187">
        <v>45017</v>
      </c>
      <c r="F40" s="184" t="s">
        <v>265</v>
      </c>
      <c r="G40" s="185"/>
      <c r="H40" s="119"/>
      <c r="I40" s="120"/>
      <c r="J40" s="121"/>
      <c r="K40" s="121"/>
      <c r="AD40"/>
      <c r="AE40" s="202"/>
      <c r="AF40" s="178" t="s">
        <v>193</v>
      </c>
      <c r="AG40" s="177">
        <v>0</v>
      </c>
      <c r="AH40" s="178">
        <v>28</v>
      </c>
      <c r="AI40" s="165">
        <v>2</v>
      </c>
      <c r="AJ40" s="165">
        <v>3</v>
      </c>
      <c r="AK40" s="179" t="s">
        <v>139</v>
      </c>
      <c r="AL40" s="179" t="s">
        <v>138</v>
      </c>
      <c r="AM40"/>
      <c r="AN40"/>
      <c r="AO40" s="203"/>
      <c r="AP40"/>
    </row>
    <row r="41" spans="1:42" ht="16" customHeight="1" thickBot="1" x14ac:dyDescent="0.45">
      <c r="A41"/>
      <c r="B41" s="106">
        <v>270</v>
      </c>
      <c r="C41" s="106" t="s">
        <v>106</v>
      </c>
      <c r="D41" s="106" t="s">
        <v>84</v>
      </c>
      <c r="E41" s="187">
        <v>45017</v>
      </c>
      <c r="F41" s="184" t="s">
        <v>265</v>
      </c>
      <c r="G41" s="118"/>
      <c r="H41" s="119"/>
      <c r="I41" s="120"/>
      <c r="J41" s="121"/>
      <c r="K41" s="121"/>
      <c r="AD41"/>
      <c r="AE41" s="202"/>
      <c r="AF41" s="170" t="s">
        <v>194</v>
      </c>
      <c r="AG41" s="169">
        <v>0</v>
      </c>
      <c r="AH41" s="170">
        <v>29</v>
      </c>
      <c r="AI41" s="171">
        <v>4</v>
      </c>
      <c r="AJ41" s="171">
        <v>7</v>
      </c>
      <c r="AK41" s="172" t="s">
        <v>163</v>
      </c>
      <c r="AL41" s="172" t="s">
        <v>140</v>
      </c>
      <c r="AM41"/>
      <c r="AN41"/>
      <c r="AO41" s="203"/>
      <c r="AP41"/>
    </row>
    <row r="42" spans="1:42" ht="16" customHeight="1" thickBot="1" x14ac:dyDescent="0.45">
      <c r="A42"/>
      <c r="B42" s="188">
        <v>271</v>
      </c>
      <c r="C42" s="188" t="s">
        <v>103</v>
      </c>
      <c r="D42" s="102" t="s">
        <v>88</v>
      </c>
      <c r="E42" s="189">
        <v>45017</v>
      </c>
      <c r="F42" s="130" t="s">
        <v>265</v>
      </c>
      <c r="G42" s="191"/>
      <c r="H42" s="119"/>
      <c r="I42" s="120"/>
      <c r="J42" s="192"/>
      <c r="K42" s="192"/>
      <c r="AD42"/>
      <c r="AE42" s="202"/>
      <c r="AF42" s="204" t="s">
        <v>195</v>
      </c>
      <c r="AG42" s="205">
        <v>0</v>
      </c>
      <c r="AH42" s="204">
        <v>30</v>
      </c>
      <c r="AI42" s="206">
        <v>5</v>
      </c>
      <c r="AJ42" s="206">
        <v>6</v>
      </c>
      <c r="AK42" s="207" t="s">
        <v>162</v>
      </c>
      <c r="AL42" s="207" t="s">
        <v>141</v>
      </c>
      <c r="AM42"/>
      <c r="AN42"/>
      <c r="AO42" s="203"/>
      <c r="AP42"/>
    </row>
    <row r="43" spans="1:42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D43"/>
      <c r="AE43"/>
      <c r="AF43"/>
      <c r="AG43"/>
      <c r="AH43"/>
      <c r="AI43"/>
      <c r="AJ43"/>
      <c r="AK43" s="181" t="s">
        <v>156</v>
      </c>
      <c r="AL43" s="181" t="s">
        <v>43</v>
      </c>
      <c r="AM43"/>
      <c r="AN43"/>
      <c r="AO43" s="203"/>
      <c r="AP43"/>
    </row>
    <row r="44" spans="1:42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D44"/>
      <c r="AE44"/>
      <c r="AF44"/>
      <c r="AG44"/>
      <c r="AH44"/>
      <c r="AI44"/>
      <c r="AJ44"/>
      <c r="AK44" s="180" t="s">
        <v>159</v>
      </c>
      <c r="AL44" s="180" t="s">
        <v>159</v>
      </c>
      <c r="AM44"/>
      <c r="AN44"/>
      <c r="AO44" s="203"/>
      <c r="AP44"/>
    </row>
    <row r="45" spans="1:42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D45"/>
      <c r="AE45"/>
      <c r="AF45"/>
      <c r="AG45"/>
      <c r="AH45"/>
      <c r="AI45"/>
      <c r="AJ45"/>
      <c r="AK45" s="181" t="s">
        <v>157</v>
      </c>
      <c r="AL45" s="181" t="s">
        <v>158</v>
      </c>
      <c r="AM45"/>
      <c r="AN45"/>
      <c r="AO45" s="203"/>
      <c r="AP45"/>
    </row>
    <row r="46" spans="1:42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D46"/>
      <c r="AE46"/>
      <c r="AF46"/>
      <c r="AG46"/>
      <c r="AH46"/>
      <c r="AI46"/>
      <c r="AJ46"/>
      <c r="AK46" s="180" t="s">
        <v>159</v>
      </c>
      <c r="AL46" s="180" t="s">
        <v>159</v>
      </c>
      <c r="AM46"/>
      <c r="AN46"/>
      <c r="AO46" s="203"/>
      <c r="AP46"/>
    </row>
    <row r="47" spans="1:42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203"/>
      <c r="AP47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G14:AG15">
    <cfRule type="expression" dxfId="34" priority="2">
      <formula>AG14=1</formula>
    </cfRule>
  </conditionalFormatting>
  <conditionalFormatting sqref="AG16:AG42">
    <cfRule type="expression" dxfId="33" priority="1">
      <formula>AG16=1</formula>
    </cfRule>
  </conditionalFormatting>
  <conditionalFormatting sqref="AE5:AJ10">
    <cfRule type="duplicateValues" dxfId="32" priority="3"/>
    <cfRule type="expression" dxfId="31" priority="4">
      <formula>AND(AE5&lt;=$AH$2,ISNUMBER(AE5))</formula>
    </cfRule>
  </conditionalFormatting>
  <dataValidations count="1">
    <dataValidation type="list" allowBlank="1" showInputMessage="1" showErrorMessage="1" sqref="C44:D44 C46:D46" xr:uid="{00000000-0002-0000-1900-000000000000}">
      <formula1>teams</formula1>
    </dataValidation>
  </dataValidations>
  <hyperlinks>
    <hyperlink ref="L3:M3" location="FORSIDE!A1" display="Forside" xr:uid="{00000000-0004-0000-1900-000000000000}"/>
  </hyperlinks>
  <pageMargins left="0.59055118110236227" right="0.19685039370078741" top="0.39370078740157483" bottom="0.19685039370078741" header="0" footer="0"/>
  <pageSetup paperSize="9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43">
    <tabColor rgb="FF00FF00"/>
  </sheetPr>
  <dimension ref="A1:AP48"/>
  <sheetViews>
    <sheetView topLeftCell="B1" zoomScaleNormal="100" workbookViewId="0">
      <selection activeCell="B5" sqref="B5"/>
    </sheetView>
  </sheetViews>
  <sheetFormatPr defaultColWidth="9.1796875" defaultRowHeight="16" customHeight="1" x14ac:dyDescent="0.35"/>
  <cols>
    <col min="1" max="1" width="6.54296875" style="2" customWidth="1"/>
    <col min="2" max="2" width="11.54296875" style="1" customWidth="1"/>
    <col min="3" max="3" width="20" style="2" bestFit="1" customWidth="1"/>
    <col min="4" max="4" width="20" style="1" bestFit="1" customWidth="1"/>
    <col min="5" max="5" width="10.1796875" style="1" bestFit="1" customWidth="1"/>
    <col min="6" max="29" width="9.1796875" style="1"/>
    <col min="30" max="30" width="10.54296875" style="2" customWidth="1"/>
    <col min="31" max="31" width="9.54296875" style="2" customWidth="1"/>
    <col min="32" max="32" width="20" style="9" customWidth="1"/>
    <col min="33" max="33" width="20" style="2" customWidth="1"/>
    <col min="34" max="34" width="12.54296875" style="9" customWidth="1"/>
    <col min="35" max="35" width="20.54296875" style="1" customWidth="1"/>
    <col min="36" max="36" width="8.54296875" style="2" customWidth="1"/>
    <col min="37" max="37" width="2.54296875" style="2" customWidth="1"/>
    <col min="38" max="38" width="5.54296875" style="2" customWidth="1"/>
    <col min="39" max="39" width="20.54296875" style="1" customWidth="1"/>
    <col min="40" max="40" width="8.54296875" style="2" customWidth="1"/>
    <col min="41" max="41" width="2.54296875" style="2" customWidth="1"/>
    <col min="42" max="42" width="5.54296875" style="2" customWidth="1"/>
    <col min="43" max="16384" width="9.1796875" style="1"/>
  </cols>
  <sheetData>
    <row r="1" spans="1:42" ht="16" customHeight="1" x14ac:dyDescent="0.35">
      <c r="A1"/>
      <c r="B1"/>
      <c r="C1"/>
      <c r="D1"/>
      <c r="E1"/>
      <c r="F1"/>
      <c r="G1"/>
      <c r="H1"/>
      <c r="I1"/>
      <c r="J1"/>
      <c r="K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</row>
    <row r="2" spans="1:42" ht="16" customHeight="1" thickBot="1" x14ac:dyDescent="0.5">
      <c r="A2" s="92"/>
      <c r="B2" s="93" t="s">
        <v>242</v>
      </c>
      <c r="C2" s="94"/>
      <c r="D2" s="94"/>
      <c r="E2" s="94"/>
      <c r="F2" s="94"/>
      <c r="G2" s="94"/>
      <c r="H2" s="94"/>
      <c r="I2" s="94"/>
      <c r="J2" s="94"/>
      <c r="K2" s="94"/>
      <c r="AD2" s="152" t="s">
        <v>136</v>
      </c>
      <c r="AE2" s="153">
        <v>6</v>
      </c>
      <c r="AF2" s="154"/>
      <c r="AG2" s="155" t="s">
        <v>137</v>
      </c>
      <c r="AH2" s="153">
        <v>15</v>
      </c>
      <c r="AI2" s="92"/>
      <c r="AJ2" s="92"/>
      <c r="AK2" s="92"/>
      <c r="AL2" s="92"/>
      <c r="AM2" s="92"/>
      <c r="AN2" s="92"/>
      <c r="AO2" s="92"/>
      <c r="AP2" s="92"/>
    </row>
    <row r="3" spans="1:42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D4"/>
      <c r="AE4" s="157" t="s">
        <v>138</v>
      </c>
      <c r="AF4" s="157" t="s">
        <v>139</v>
      </c>
      <c r="AG4" s="157" t="s">
        <v>140</v>
      </c>
      <c r="AH4" s="157" t="s">
        <v>141</v>
      </c>
      <c r="AI4" s="157" t="s">
        <v>162</v>
      </c>
      <c r="AJ4" s="157" t="s">
        <v>163</v>
      </c>
      <c r="AK4" s="193" t="s">
        <v>142</v>
      </c>
      <c r="AL4" s="157" t="s">
        <v>143</v>
      </c>
      <c r="AM4" s="157" t="s">
        <v>144</v>
      </c>
      <c r="AN4" s="157" t="s">
        <v>145</v>
      </c>
      <c r="AO4" s="157" t="s">
        <v>146</v>
      </c>
      <c r="AP4" s="157" t="s">
        <v>149</v>
      </c>
    </row>
    <row r="5" spans="1:42" ht="16" customHeight="1" x14ac:dyDescent="0.45">
      <c r="A5"/>
      <c r="B5" s="101">
        <v>1</v>
      </c>
      <c r="C5" s="102" t="s">
        <v>73</v>
      </c>
      <c r="D5" s="101" t="str">
        <f t="shared" ref="D5:D10" si="0">IF(AK5&lt;&gt;"",AK5,IF(AND(RANK(K5,pointsTotal,0)&lt;4,AK$46=""),RANK(K5,pointsTotal,0)&amp;".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11181</v>
      </c>
      <c r="J5" s="103">
        <f t="shared" ref="J5:J10" si="6">SUMIF(team1,teams,goals2)+SUMIF(team2,teams,goals1)</f>
        <v>9972</v>
      </c>
      <c r="K5" s="104">
        <f t="shared" ref="K5:K10" si="7">SUMIFS(points1,team1,teams)+SUMIFS(points2,team2,teams)</f>
        <v>44</v>
      </c>
      <c r="AD5" s="157" t="s">
        <v>138</v>
      </c>
      <c r="AE5" s="158"/>
      <c r="AF5" s="194">
        <v>13</v>
      </c>
      <c r="AG5" s="194">
        <v>25</v>
      </c>
      <c r="AH5" s="194">
        <v>7</v>
      </c>
      <c r="AI5" s="194">
        <v>19</v>
      </c>
      <c r="AJ5" s="194">
        <v>1</v>
      </c>
      <c r="AK5" s="195" t="s">
        <v>159</v>
      </c>
      <c r="AL5" s="161">
        <v>3</v>
      </c>
      <c r="AM5" s="161">
        <v>2</v>
      </c>
      <c r="AN5" s="161">
        <v>2</v>
      </c>
      <c r="AO5" s="161">
        <v>3</v>
      </c>
      <c r="AP5" s="161">
        <v>10</v>
      </c>
    </row>
    <row r="6" spans="1:42" ht="16" customHeight="1" x14ac:dyDescent="0.45">
      <c r="A6"/>
      <c r="B6" s="101">
        <v>2</v>
      </c>
      <c r="C6" s="105" t="s">
        <v>90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1</v>
      </c>
      <c r="I6" s="103">
        <f t="shared" si="5"/>
        <v>10712</v>
      </c>
      <c r="J6" s="103">
        <f t="shared" si="6"/>
        <v>10338</v>
      </c>
      <c r="K6" s="104">
        <f t="shared" si="7"/>
        <v>40</v>
      </c>
      <c r="AD6" s="157" t="s">
        <v>139</v>
      </c>
      <c r="AE6" s="194">
        <v>28</v>
      </c>
      <c r="AF6" s="158"/>
      <c r="AG6" s="194">
        <v>6</v>
      </c>
      <c r="AH6" s="194">
        <v>26</v>
      </c>
      <c r="AI6" s="194">
        <v>2</v>
      </c>
      <c r="AJ6" s="194">
        <v>24</v>
      </c>
      <c r="AK6" s="195" t="s">
        <v>159</v>
      </c>
      <c r="AL6" s="161">
        <v>2</v>
      </c>
      <c r="AM6" s="161">
        <v>3</v>
      </c>
      <c r="AN6" s="161">
        <v>3</v>
      </c>
      <c r="AO6" s="161">
        <v>2</v>
      </c>
      <c r="AP6" s="161">
        <v>10</v>
      </c>
    </row>
    <row r="7" spans="1:42" ht="16" customHeight="1" x14ac:dyDescent="0.45">
      <c r="A7"/>
      <c r="B7" s="106">
        <v>3</v>
      </c>
      <c r="C7" s="106" t="s">
        <v>95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0</v>
      </c>
      <c r="H7" s="103">
        <f t="shared" si="4"/>
        <v>1</v>
      </c>
      <c r="I7" s="103">
        <f t="shared" si="5"/>
        <v>10464</v>
      </c>
      <c r="J7" s="103">
        <f t="shared" si="6"/>
        <v>10278</v>
      </c>
      <c r="K7" s="104">
        <f t="shared" si="7"/>
        <v>28</v>
      </c>
      <c r="AD7" s="157" t="s">
        <v>140</v>
      </c>
      <c r="AE7" s="194">
        <v>10</v>
      </c>
      <c r="AF7" s="194">
        <v>21</v>
      </c>
      <c r="AG7" s="158"/>
      <c r="AH7" s="194">
        <v>3</v>
      </c>
      <c r="AI7" s="194">
        <v>23</v>
      </c>
      <c r="AJ7" s="194">
        <v>14</v>
      </c>
      <c r="AK7" s="195" t="s">
        <v>159</v>
      </c>
      <c r="AL7" s="161">
        <v>3</v>
      </c>
      <c r="AM7" s="161">
        <v>2</v>
      </c>
      <c r="AN7" s="161">
        <v>2</v>
      </c>
      <c r="AO7" s="161">
        <v>3</v>
      </c>
      <c r="AP7" s="161">
        <v>10</v>
      </c>
    </row>
    <row r="8" spans="1:42" ht="16" customHeight="1" thickBot="1" x14ac:dyDescent="0.5">
      <c r="A8"/>
      <c r="B8" s="106">
        <v>4</v>
      </c>
      <c r="C8" s="123" t="s">
        <v>91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2</v>
      </c>
      <c r="I8" s="103">
        <f t="shared" si="5"/>
        <v>10628</v>
      </c>
      <c r="J8" s="103">
        <f t="shared" si="6"/>
        <v>10634</v>
      </c>
      <c r="K8" s="104">
        <f t="shared" si="7"/>
        <v>22</v>
      </c>
      <c r="AD8" s="157" t="s">
        <v>141</v>
      </c>
      <c r="AE8" s="194">
        <v>22</v>
      </c>
      <c r="AF8" s="194">
        <v>11</v>
      </c>
      <c r="AG8" s="194">
        <v>18</v>
      </c>
      <c r="AH8" s="158"/>
      <c r="AI8" s="194">
        <v>15</v>
      </c>
      <c r="AJ8" s="194">
        <v>20</v>
      </c>
      <c r="AK8" s="195" t="s">
        <v>159</v>
      </c>
      <c r="AL8" s="161">
        <v>2</v>
      </c>
      <c r="AM8" s="161">
        <v>3</v>
      </c>
      <c r="AN8" s="161">
        <v>3</v>
      </c>
      <c r="AO8" s="161">
        <v>2</v>
      </c>
      <c r="AP8" s="161">
        <v>10</v>
      </c>
    </row>
    <row r="9" spans="1:42" ht="16" customHeight="1" thickBot="1" x14ac:dyDescent="0.5">
      <c r="A9"/>
      <c r="B9" s="106">
        <v>5</v>
      </c>
      <c r="C9" s="123" t="s">
        <v>89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2</v>
      </c>
      <c r="I9" s="103">
        <f t="shared" si="5"/>
        <v>9658</v>
      </c>
      <c r="J9" s="103">
        <f t="shared" si="6"/>
        <v>10241</v>
      </c>
      <c r="K9" s="104">
        <f t="shared" si="7"/>
        <v>14</v>
      </c>
      <c r="AD9" s="157" t="s">
        <v>162</v>
      </c>
      <c r="AE9" s="194">
        <v>4</v>
      </c>
      <c r="AF9" s="194">
        <v>17</v>
      </c>
      <c r="AG9" s="194">
        <v>8</v>
      </c>
      <c r="AH9" s="194">
        <v>30</v>
      </c>
      <c r="AI9" s="158"/>
      <c r="AJ9" s="194">
        <v>12</v>
      </c>
      <c r="AK9" s="195" t="s">
        <v>159</v>
      </c>
      <c r="AL9" s="161">
        <v>3</v>
      </c>
      <c r="AM9" s="161">
        <v>2</v>
      </c>
      <c r="AN9" s="161">
        <v>2</v>
      </c>
      <c r="AO9" s="161">
        <v>3</v>
      </c>
      <c r="AP9" s="161">
        <v>10</v>
      </c>
    </row>
    <row r="10" spans="1:42" ht="16" customHeight="1" x14ac:dyDescent="0.45">
      <c r="A10"/>
      <c r="B10" s="106">
        <v>6</v>
      </c>
      <c r="C10" s="105" t="s">
        <v>12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4</v>
      </c>
      <c r="I10" s="103">
        <f t="shared" si="5"/>
        <v>9236</v>
      </c>
      <c r="J10" s="103">
        <f t="shared" si="6"/>
        <v>10416</v>
      </c>
      <c r="K10" s="104">
        <f t="shared" si="7"/>
        <v>2</v>
      </c>
      <c r="AD10" s="157" t="s">
        <v>163</v>
      </c>
      <c r="AE10" s="194">
        <v>16</v>
      </c>
      <c r="AF10" s="194">
        <v>9</v>
      </c>
      <c r="AG10" s="194">
        <v>29</v>
      </c>
      <c r="AH10" s="194">
        <v>5</v>
      </c>
      <c r="AI10" s="194">
        <v>27</v>
      </c>
      <c r="AJ10" s="158"/>
      <c r="AK10" s="195" t="s">
        <v>159</v>
      </c>
      <c r="AL10" s="161">
        <v>2</v>
      </c>
      <c r="AM10" s="161">
        <v>3</v>
      </c>
      <c r="AN10" s="161">
        <v>3</v>
      </c>
      <c r="AO10" s="161">
        <v>2</v>
      </c>
      <c r="AP10" s="161">
        <v>10</v>
      </c>
    </row>
    <row r="11" spans="1:42" ht="16" customHeight="1" x14ac:dyDescent="0.35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D12" s="107"/>
      <c r="AE12" s="107"/>
      <c r="AF12" s="196" t="s">
        <v>164</v>
      </c>
      <c r="AG12" s="197" t="s">
        <v>150</v>
      </c>
      <c r="AH12" s="198" t="s">
        <v>151</v>
      </c>
      <c r="AI12" s="199" t="s">
        <v>152</v>
      </c>
      <c r="AJ12" s="199" t="s">
        <v>153</v>
      </c>
      <c r="AK12" s="199" t="s">
        <v>154</v>
      </c>
      <c r="AL12" s="199" t="s">
        <v>155</v>
      </c>
      <c r="AM12" s="200" t="s">
        <v>165</v>
      </c>
      <c r="AN12" s="201" t="s">
        <v>41</v>
      </c>
      <c r="AO12" s="201"/>
      <c r="AP12" s="107"/>
    </row>
    <row r="13" spans="1:42" ht="16" customHeight="1" thickTop="1" thickBot="1" x14ac:dyDescent="0.45">
      <c r="A13"/>
      <c r="B13" s="106">
        <v>7</v>
      </c>
      <c r="C13" s="101" t="s">
        <v>73</v>
      </c>
      <c r="D13" s="101" t="s">
        <v>12</v>
      </c>
      <c r="E13" s="116">
        <v>44821</v>
      </c>
      <c r="F13" s="117" t="s">
        <v>264</v>
      </c>
      <c r="G13" s="118"/>
      <c r="H13" s="119">
        <v>2039</v>
      </c>
      <c r="I13" s="120">
        <v>1685</v>
      </c>
      <c r="J13" s="121">
        <v>10</v>
      </c>
      <c r="K13" s="122">
        <v>0</v>
      </c>
      <c r="AD13" s="142"/>
      <c r="AE13" s="202"/>
      <c r="AF13" s="166" t="s">
        <v>166</v>
      </c>
      <c r="AG13" s="165"/>
      <c r="AH13" s="166">
        <v>1</v>
      </c>
      <c r="AI13" s="167">
        <v>7</v>
      </c>
      <c r="AJ13" s="167">
        <v>2</v>
      </c>
      <c r="AK13" s="168" t="s">
        <v>138</v>
      </c>
      <c r="AL13" s="168" t="s">
        <v>163</v>
      </c>
      <c r="AM13"/>
      <c r="AN13"/>
      <c r="AO13" s="203"/>
      <c r="AP13"/>
    </row>
    <row r="14" spans="1:42" ht="16" customHeight="1" thickBot="1" x14ac:dyDescent="0.45">
      <c r="A14"/>
      <c r="B14" s="106">
        <v>8</v>
      </c>
      <c r="C14" s="106" t="s">
        <v>90</v>
      </c>
      <c r="D14" s="106" t="s">
        <v>91</v>
      </c>
      <c r="E14" s="116">
        <v>44821</v>
      </c>
      <c r="F14" s="184" t="s">
        <v>264</v>
      </c>
      <c r="G14" s="185"/>
      <c r="H14" s="119">
        <v>2191</v>
      </c>
      <c r="I14" s="120">
        <v>1987</v>
      </c>
      <c r="J14" s="121">
        <v>10</v>
      </c>
      <c r="K14" s="121">
        <v>0</v>
      </c>
      <c r="AD14" s="142"/>
      <c r="AE14" s="202"/>
      <c r="AF14" s="170" t="s">
        <v>167</v>
      </c>
      <c r="AG14" s="169">
        <v>0</v>
      </c>
      <c r="AH14" s="170">
        <v>2</v>
      </c>
      <c r="AI14" s="171">
        <v>6</v>
      </c>
      <c r="AJ14" s="171">
        <v>3</v>
      </c>
      <c r="AK14" s="172" t="s">
        <v>139</v>
      </c>
      <c r="AL14" s="172" t="s">
        <v>162</v>
      </c>
      <c r="AM14"/>
      <c r="AN14"/>
      <c r="AO14" s="203"/>
      <c r="AP14"/>
    </row>
    <row r="15" spans="1:42" ht="16" customHeight="1" thickBot="1" x14ac:dyDescent="0.45">
      <c r="A15"/>
      <c r="B15" s="123">
        <v>9</v>
      </c>
      <c r="C15" s="123" t="s">
        <v>95</v>
      </c>
      <c r="D15" s="123" t="s">
        <v>89</v>
      </c>
      <c r="E15" s="124">
        <v>44821</v>
      </c>
      <c r="F15" s="125" t="s">
        <v>265</v>
      </c>
      <c r="G15" s="126"/>
      <c r="H15" s="119">
        <v>1927</v>
      </c>
      <c r="I15" s="120">
        <v>1874</v>
      </c>
      <c r="J15" s="127">
        <v>8</v>
      </c>
      <c r="K15" s="127">
        <v>2</v>
      </c>
      <c r="AD15" s="142"/>
      <c r="AE15" s="202"/>
      <c r="AF15" s="204" t="s">
        <v>168</v>
      </c>
      <c r="AG15" s="205">
        <v>0</v>
      </c>
      <c r="AH15" s="204">
        <v>3</v>
      </c>
      <c r="AI15" s="206">
        <v>5</v>
      </c>
      <c r="AJ15" s="206">
        <v>4</v>
      </c>
      <c r="AK15" s="207" t="s">
        <v>140</v>
      </c>
      <c r="AL15" s="207" t="s">
        <v>141</v>
      </c>
      <c r="AM15"/>
      <c r="AN15"/>
      <c r="AO15" s="203"/>
      <c r="AP15"/>
    </row>
    <row r="16" spans="1:42" ht="16" customHeight="1" thickBot="1" x14ac:dyDescent="0.45">
      <c r="A16"/>
      <c r="B16" s="188">
        <v>40</v>
      </c>
      <c r="C16" s="188" t="s">
        <v>12</v>
      </c>
      <c r="D16" s="188" t="s">
        <v>89</v>
      </c>
      <c r="E16" s="189">
        <v>44835</v>
      </c>
      <c r="F16" s="190" t="s">
        <v>294</v>
      </c>
      <c r="G16" s="191"/>
      <c r="H16" s="119">
        <v>1728</v>
      </c>
      <c r="I16" s="120">
        <v>1759</v>
      </c>
      <c r="J16" s="192">
        <v>2</v>
      </c>
      <c r="K16" s="192">
        <v>8</v>
      </c>
      <c r="AD16"/>
      <c r="AE16" s="202"/>
      <c r="AF16" s="204" t="s">
        <v>195</v>
      </c>
      <c r="AG16" s="205">
        <v>0</v>
      </c>
      <c r="AH16" s="204">
        <v>30</v>
      </c>
      <c r="AI16" s="206">
        <v>5</v>
      </c>
      <c r="AJ16" s="206">
        <v>6</v>
      </c>
      <c r="AK16" s="207" t="s">
        <v>162</v>
      </c>
      <c r="AL16" s="207" t="s">
        <v>141</v>
      </c>
      <c r="AM16"/>
      <c r="AN16"/>
      <c r="AO16" s="203"/>
      <c r="AP16"/>
    </row>
    <row r="17" spans="1:42" ht="16" customHeight="1" thickBot="1" x14ac:dyDescent="0.45">
      <c r="A17"/>
      <c r="B17" s="106">
        <v>52</v>
      </c>
      <c r="C17" s="106" t="s">
        <v>91</v>
      </c>
      <c r="D17" s="106" t="s">
        <v>73</v>
      </c>
      <c r="E17" s="116">
        <v>44842</v>
      </c>
      <c r="F17" s="184" t="s">
        <v>264</v>
      </c>
      <c r="G17" s="185"/>
      <c r="H17" s="119">
        <v>2017</v>
      </c>
      <c r="I17" s="120">
        <v>2268</v>
      </c>
      <c r="J17" s="121">
        <v>0</v>
      </c>
      <c r="K17" s="121">
        <v>10</v>
      </c>
      <c r="AD17" s="142"/>
      <c r="AE17" s="202"/>
      <c r="AF17" s="178" t="s">
        <v>169</v>
      </c>
      <c r="AG17" s="177">
        <v>0</v>
      </c>
      <c r="AH17" s="178">
        <v>4</v>
      </c>
      <c r="AI17" s="165">
        <v>2</v>
      </c>
      <c r="AJ17" s="165">
        <v>6</v>
      </c>
      <c r="AK17" s="179" t="s">
        <v>162</v>
      </c>
      <c r="AL17" s="179" t="s">
        <v>138</v>
      </c>
      <c r="AM17"/>
      <c r="AN17"/>
      <c r="AO17" s="203"/>
      <c r="AP17"/>
    </row>
    <row r="18" spans="1:42" ht="16" customHeight="1" thickBot="1" x14ac:dyDescent="0.45">
      <c r="A18"/>
      <c r="B18" s="106">
        <v>53</v>
      </c>
      <c r="C18" s="106" t="s">
        <v>90</v>
      </c>
      <c r="D18" s="106" t="s">
        <v>95</v>
      </c>
      <c r="E18" s="116">
        <v>44842</v>
      </c>
      <c r="F18" s="184" t="s">
        <v>264</v>
      </c>
      <c r="G18" s="185"/>
      <c r="H18" s="119">
        <v>2036</v>
      </c>
      <c r="I18" s="120">
        <v>1926</v>
      </c>
      <c r="J18" s="121">
        <v>10</v>
      </c>
      <c r="K18" s="121">
        <v>0</v>
      </c>
      <c r="AD18" s="142"/>
      <c r="AE18" s="202"/>
      <c r="AF18" s="170" t="s">
        <v>170</v>
      </c>
      <c r="AG18" s="169">
        <v>0</v>
      </c>
      <c r="AH18" s="170">
        <v>5</v>
      </c>
      <c r="AI18" s="171">
        <v>5</v>
      </c>
      <c r="AJ18" s="171">
        <v>7</v>
      </c>
      <c r="AK18" s="172" t="s">
        <v>163</v>
      </c>
      <c r="AL18" s="172" t="s">
        <v>141</v>
      </c>
      <c r="AM18"/>
      <c r="AN18"/>
      <c r="AO18" s="203"/>
      <c r="AP18"/>
    </row>
    <row r="19" spans="1:42" ht="16" customHeight="1" thickBot="1" x14ac:dyDescent="0.45">
      <c r="A19"/>
      <c r="B19" s="123">
        <v>73</v>
      </c>
      <c r="C19" s="123" t="s">
        <v>91</v>
      </c>
      <c r="D19" s="123" t="s">
        <v>95</v>
      </c>
      <c r="E19" s="124">
        <v>44849</v>
      </c>
      <c r="F19" s="125" t="s">
        <v>265</v>
      </c>
      <c r="G19" s="126"/>
      <c r="H19" s="119">
        <v>2175</v>
      </c>
      <c r="I19" s="120">
        <v>2347</v>
      </c>
      <c r="J19" s="127">
        <v>2</v>
      </c>
      <c r="K19" s="127">
        <v>8</v>
      </c>
      <c r="AD19" s="142"/>
      <c r="AE19" s="202"/>
      <c r="AF19" s="204" t="s">
        <v>171</v>
      </c>
      <c r="AG19" s="205">
        <v>0</v>
      </c>
      <c r="AH19" s="204">
        <v>6</v>
      </c>
      <c r="AI19" s="206">
        <v>4</v>
      </c>
      <c r="AJ19" s="206">
        <v>3</v>
      </c>
      <c r="AK19" s="207" t="s">
        <v>139</v>
      </c>
      <c r="AL19" s="207" t="s">
        <v>140</v>
      </c>
      <c r="AM19"/>
      <c r="AN19"/>
      <c r="AO19" s="203"/>
      <c r="AP19"/>
    </row>
    <row r="20" spans="1:42" ht="16" customHeight="1" thickBot="1" x14ac:dyDescent="0.45">
      <c r="A20"/>
      <c r="B20" s="106">
        <v>77</v>
      </c>
      <c r="C20" s="106" t="s">
        <v>73</v>
      </c>
      <c r="D20" s="106" t="s">
        <v>89</v>
      </c>
      <c r="E20" s="116">
        <v>44863</v>
      </c>
      <c r="F20" s="186" t="s">
        <v>264</v>
      </c>
      <c r="G20" s="118"/>
      <c r="H20" s="119">
        <v>2204</v>
      </c>
      <c r="I20" s="120">
        <v>2072</v>
      </c>
      <c r="J20" s="121">
        <v>6</v>
      </c>
      <c r="K20" s="121">
        <v>4</v>
      </c>
      <c r="AD20" s="142"/>
      <c r="AE20" s="202"/>
      <c r="AF20" s="178" t="s">
        <v>172</v>
      </c>
      <c r="AG20" s="177">
        <v>0</v>
      </c>
      <c r="AH20" s="178">
        <v>7</v>
      </c>
      <c r="AI20" s="165">
        <v>5</v>
      </c>
      <c r="AJ20" s="165">
        <v>2</v>
      </c>
      <c r="AK20" s="179" t="s">
        <v>138</v>
      </c>
      <c r="AL20" s="179" t="s">
        <v>141</v>
      </c>
      <c r="AM20"/>
      <c r="AN20"/>
      <c r="AO20" s="203"/>
      <c r="AP20"/>
    </row>
    <row r="21" spans="1:42" ht="16" customHeight="1" thickBot="1" x14ac:dyDescent="0.45">
      <c r="A21"/>
      <c r="B21" s="106">
        <v>78</v>
      </c>
      <c r="C21" s="106" t="s">
        <v>12</v>
      </c>
      <c r="D21" s="106" t="s">
        <v>90</v>
      </c>
      <c r="E21" s="116">
        <v>44863</v>
      </c>
      <c r="F21" s="186" t="s">
        <v>264</v>
      </c>
      <c r="G21" s="185"/>
      <c r="H21" s="119">
        <v>1942</v>
      </c>
      <c r="I21" s="120">
        <v>2239</v>
      </c>
      <c r="J21" s="121">
        <v>0</v>
      </c>
      <c r="K21" s="121">
        <v>10</v>
      </c>
      <c r="AD21" s="142"/>
      <c r="AE21" s="202"/>
      <c r="AF21" s="170" t="s">
        <v>173</v>
      </c>
      <c r="AG21" s="169">
        <v>0</v>
      </c>
      <c r="AH21" s="170">
        <v>8</v>
      </c>
      <c r="AI21" s="171">
        <v>4</v>
      </c>
      <c r="AJ21" s="171">
        <v>6</v>
      </c>
      <c r="AK21" s="172" t="s">
        <v>162</v>
      </c>
      <c r="AL21" s="172" t="s">
        <v>140</v>
      </c>
      <c r="AM21"/>
      <c r="AN21"/>
      <c r="AO21" s="203"/>
      <c r="AP21"/>
    </row>
    <row r="22" spans="1:42" ht="16" customHeight="1" thickBot="1" x14ac:dyDescent="0.45">
      <c r="A22"/>
      <c r="B22" s="123">
        <v>108</v>
      </c>
      <c r="C22" s="123" t="s">
        <v>95</v>
      </c>
      <c r="D22" s="123" t="s">
        <v>73</v>
      </c>
      <c r="E22" s="116">
        <v>44884</v>
      </c>
      <c r="F22" s="186" t="s">
        <v>264</v>
      </c>
      <c r="G22" s="126"/>
      <c r="H22" s="119">
        <v>2085</v>
      </c>
      <c r="I22" s="120">
        <v>2223</v>
      </c>
      <c r="J22" s="127">
        <v>2</v>
      </c>
      <c r="K22" s="127">
        <v>8</v>
      </c>
      <c r="AD22" s="142"/>
      <c r="AE22" s="202"/>
      <c r="AF22" s="204" t="s">
        <v>174</v>
      </c>
      <c r="AG22" s="205">
        <v>0</v>
      </c>
      <c r="AH22" s="204">
        <v>9</v>
      </c>
      <c r="AI22" s="206">
        <v>3</v>
      </c>
      <c r="AJ22" s="206">
        <v>7</v>
      </c>
      <c r="AK22" s="207" t="s">
        <v>163</v>
      </c>
      <c r="AL22" s="207" t="s">
        <v>139</v>
      </c>
      <c r="AM22"/>
      <c r="AN22"/>
      <c r="AO22" s="203"/>
      <c r="AP22"/>
    </row>
    <row r="23" spans="1:42" ht="16" customHeight="1" thickBot="1" x14ac:dyDescent="0.45">
      <c r="A23"/>
      <c r="B23" s="106">
        <v>109</v>
      </c>
      <c r="C23" s="106" t="s">
        <v>89</v>
      </c>
      <c r="D23" s="106" t="s">
        <v>90</v>
      </c>
      <c r="E23" s="116">
        <v>44884</v>
      </c>
      <c r="F23" s="184" t="s">
        <v>264</v>
      </c>
      <c r="G23" s="185"/>
      <c r="H23" s="119">
        <v>2036</v>
      </c>
      <c r="I23" s="120">
        <v>2133</v>
      </c>
      <c r="J23" s="121">
        <v>0</v>
      </c>
      <c r="K23" s="121">
        <v>10</v>
      </c>
      <c r="AD23" s="142"/>
      <c r="AE23" s="202"/>
      <c r="AF23" s="178" t="s">
        <v>175</v>
      </c>
      <c r="AG23" s="177">
        <v>0</v>
      </c>
      <c r="AH23" s="178">
        <v>10</v>
      </c>
      <c r="AI23" s="165">
        <v>2</v>
      </c>
      <c r="AJ23" s="165">
        <v>4</v>
      </c>
      <c r="AK23" s="179" t="s">
        <v>140</v>
      </c>
      <c r="AL23" s="179" t="s">
        <v>138</v>
      </c>
      <c r="AM23"/>
      <c r="AN23"/>
      <c r="AO23" s="203"/>
      <c r="AP23"/>
    </row>
    <row r="24" spans="1:42" ht="16" customHeight="1" thickBot="1" x14ac:dyDescent="0.45">
      <c r="A24"/>
      <c r="B24" s="101">
        <v>110</v>
      </c>
      <c r="C24" s="101" t="s">
        <v>91</v>
      </c>
      <c r="D24" s="101" t="s">
        <v>12</v>
      </c>
      <c r="E24" s="116">
        <v>44884</v>
      </c>
      <c r="F24" s="117" t="s">
        <v>264</v>
      </c>
      <c r="G24" s="118"/>
      <c r="H24" s="119">
        <v>2200</v>
      </c>
      <c r="I24" s="120">
        <v>1911</v>
      </c>
      <c r="J24" s="122">
        <v>10</v>
      </c>
      <c r="K24" s="122">
        <v>0</v>
      </c>
      <c r="AD24" s="142"/>
      <c r="AE24" s="202"/>
      <c r="AF24" s="170" t="s">
        <v>176</v>
      </c>
      <c r="AG24" s="169">
        <v>0</v>
      </c>
      <c r="AH24" s="170">
        <v>11</v>
      </c>
      <c r="AI24" s="171">
        <v>3</v>
      </c>
      <c r="AJ24" s="171">
        <v>5</v>
      </c>
      <c r="AK24" s="172" t="s">
        <v>141</v>
      </c>
      <c r="AL24" s="172" t="s">
        <v>139</v>
      </c>
      <c r="AM24"/>
      <c r="AN24"/>
      <c r="AO24" s="203"/>
      <c r="AP24"/>
    </row>
    <row r="25" spans="1:42" ht="16" customHeight="1" thickBot="1" x14ac:dyDescent="0.45">
      <c r="A25"/>
      <c r="B25" s="123">
        <v>133</v>
      </c>
      <c r="C25" s="123" t="s">
        <v>73</v>
      </c>
      <c r="D25" s="123" t="s">
        <v>90</v>
      </c>
      <c r="E25" s="116">
        <v>44898</v>
      </c>
      <c r="F25" s="117" t="s">
        <v>265</v>
      </c>
      <c r="G25" s="126"/>
      <c r="H25" s="119">
        <v>2447</v>
      </c>
      <c r="I25" s="120">
        <v>2113</v>
      </c>
      <c r="J25" s="127">
        <v>10</v>
      </c>
      <c r="K25" s="127">
        <v>0</v>
      </c>
      <c r="AD25" s="142"/>
      <c r="AE25" s="202"/>
      <c r="AF25" s="204" t="s">
        <v>177</v>
      </c>
      <c r="AG25" s="205">
        <v>0</v>
      </c>
      <c r="AH25" s="204">
        <v>12</v>
      </c>
      <c r="AI25" s="206">
        <v>7</v>
      </c>
      <c r="AJ25" s="206">
        <v>6</v>
      </c>
      <c r="AK25" s="207" t="s">
        <v>162</v>
      </c>
      <c r="AL25" s="207" t="s">
        <v>163</v>
      </c>
      <c r="AM25"/>
      <c r="AN25"/>
      <c r="AO25" s="203"/>
      <c r="AP25"/>
    </row>
    <row r="26" spans="1:42" ht="16" customHeight="1" thickBot="1" x14ac:dyDescent="0.45">
      <c r="A26"/>
      <c r="B26" s="106">
        <v>134</v>
      </c>
      <c r="C26" s="106" t="s">
        <v>95</v>
      </c>
      <c r="D26" s="106" t="s">
        <v>12</v>
      </c>
      <c r="E26" s="187">
        <v>44898</v>
      </c>
      <c r="F26" s="184" t="s">
        <v>265</v>
      </c>
      <c r="G26" s="118"/>
      <c r="H26" s="119">
        <v>2179</v>
      </c>
      <c r="I26" s="120">
        <v>1970</v>
      </c>
      <c r="J26" s="121">
        <v>10</v>
      </c>
      <c r="K26" s="121">
        <v>0</v>
      </c>
      <c r="AD26" s="142"/>
      <c r="AE26" s="202"/>
      <c r="AF26" s="178" t="s">
        <v>178</v>
      </c>
      <c r="AG26" s="177">
        <v>0</v>
      </c>
      <c r="AH26" s="178">
        <v>13</v>
      </c>
      <c r="AI26" s="165">
        <v>3</v>
      </c>
      <c r="AJ26" s="165">
        <v>2</v>
      </c>
      <c r="AK26" s="179" t="s">
        <v>138</v>
      </c>
      <c r="AL26" s="179" t="s">
        <v>139</v>
      </c>
      <c r="AM26"/>
      <c r="AN26"/>
      <c r="AO26" s="203"/>
      <c r="AP26"/>
    </row>
    <row r="27" spans="1:42" ht="16" customHeight="1" thickBot="1" x14ac:dyDescent="0.45">
      <c r="A27"/>
      <c r="B27" s="106">
        <v>135</v>
      </c>
      <c r="C27" s="106" t="s">
        <v>89</v>
      </c>
      <c r="D27" s="106" t="s">
        <v>91</v>
      </c>
      <c r="E27" s="187">
        <v>44898</v>
      </c>
      <c r="F27" s="184" t="s">
        <v>265</v>
      </c>
      <c r="G27" s="185"/>
      <c r="H27" s="119">
        <v>1917</v>
      </c>
      <c r="I27" s="120">
        <v>2249</v>
      </c>
      <c r="J27" s="121">
        <v>0</v>
      </c>
      <c r="K27" s="121">
        <v>10</v>
      </c>
      <c r="AD27" s="142"/>
      <c r="AE27" s="202"/>
      <c r="AF27" s="170" t="s">
        <v>179</v>
      </c>
      <c r="AG27" s="169">
        <v>0</v>
      </c>
      <c r="AH27" s="170">
        <v>14</v>
      </c>
      <c r="AI27" s="171">
        <v>7</v>
      </c>
      <c r="AJ27" s="171">
        <v>4</v>
      </c>
      <c r="AK27" s="172" t="s">
        <v>140</v>
      </c>
      <c r="AL27" s="172" t="s">
        <v>163</v>
      </c>
      <c r="AM27"/>
      <c r="AN27"/>
      <c r="AO27" s="203"/>
      <c r="AP27"/>
    </row>
    <row r="28" spans="1:42" ht="16" customHeight="1" thickBot="1" x14ac:dyDescent="0.45">
      <c r="A28"/>
      <c r="B28" s="188">
        <v>147</v>
      </c>
      <c r="C28" s="188" t="s">
        <v>12</v>
      </c>
      <c r="D28" s="188" t="s">
        <v>73</v>
      </c>
      <c r="E28" s="129">
        <v>44933</v>
      </c>
      <c r="F28" s="130" t="s">
        <v>264</v>
      </c>
      <c r="G28" s="191"/>
      <c r="H28" s="119"/>
      <c r="I28" s="120"/>
      <c r="J28" s="192"/>
      <c r="K28" s="192"/>
      <c r="AD28" s="142"/>
      <c r="AE28" s="202"/>
      <c r="AF28" s="204" t="s">
        <v>180</v>
      </c>
      <c r="AG28" s="205">
        <v>0</v>
      </c>
      <c r="AH28" s="204">
        <v>15</v>
      </c>
      <c r="AI28" s="206">
        <v>6</v>
      </c>
      <c r="AJ28" s="206">
        <v>5</v>
      </c>
      <c r="AK28" s="207" t="s">
        <v>141</v>
      </c>
      <c r="AL28" s="207" t="s">
        <v>162</v>
      </c>
      <c r="AM28"/>
      <c r="AN28"/>
      <c r="AO28" s="203"/>
      <c r="AP28"/>
    </row>
    <row r="29" spans="1:42" ht="16" customHeight="1" thickBot="1" x14ac:dyDescent="0.45">
      <c r="A29"/>
      <c r="B29" s="101">
        <v>148</v>
      </c>
      <c r="C29" s="101" t="s">
        <v>91</v>
      </c>
      <c r="D29" s="101" t="s">
        <v>90</v>
      </c>
      <c r="E29" s="116">
        <v>44933</v>
      </c>
      <c r="F29" s="117" t="s">
        <v>264</v>
      </c>
      <c r="G29" s="118"/>
      <c r="H29" s="119"/>
      <c r="I29" s="120"/>
      <c r="J29" s="122"/>
      <c r="K29" s="122"/>
      <c r="AD29" s="142"/>
      <c r="AE29" s="202"/>
      <c r="AF29" s="178" t="s">
        <v>181</v>
      </c>
      <c r="AG29" s="177">
        <v>0</v>
      </c>
      <c r="AH29" s="178">
        <v>16</v>
      </c>
      <c r="AI29" s="165">
        <v>2</v>
      </c>
      <c r="AJ29" s="165">
        <v>7</v>
      </c>
      <c r="AK29" s="179" t="s">
        <v>163</v>
      </c>
      <c r="AL29" s="179" t="s">
        <v>138</v>
      </c>
      <c r="AM29"/>
      <c r="AN29"/>
      <c r="AO29" s="203"/>
      <c r="AP29"/>
    </row>
    <row r="30" spans="1:42" ht="16" customHeight="1" thickBot="1" x14ac:dyDescent="0.45">
      <c r="A30"/>
      <c r="B30" s="106">
        <v>149</v>
      </c>
      <c r="C30" s="106" t="s">
        <v>89</v>
      </c>
      <c r="D30" s="106" t="s">
        <v>95</v>
      </c>
      <c r="E30" s="187">
        <v>44933</v>
      </c>
      <c r="F30" s="186" t="s">
        <v>264</v>
      </c>
      <c r="G30" s="185"/>
      <c r="H30" s="119"/>
      <c r="I30" s="120"/>
      <c r="J30" s="121"/>
      <c r="K30" s="121"/>
      <c r="AD30" s="142"/>
      <c r="AE30" s="202"/>
      <c r="AF30" s="170" t="s">
        <v>182</v>
      </c>
      <c r="AG30" s="169">
        <v>0</v>
      </c>
      <c r="AH30" s="170">
        <v>17</v>
      </c>
      <c r="AI30" s="171">
        <v>3</v>
      </c>
      <c r="AJ30" s="171">
        <v>6</v>
      </c>
      <c r="AK30" s="172" t="s">
        <v>162</v>
      </c>
      <c r="AL30" s="172" t="s">
        <v>139</v>
      </c>
      <c r="AM30"/>
      <c r="AN30"/>
      <c r="AO30" s="203"/>
      <c r="AP30"/>
    </row>
    <row r="31" spans="1:42" ht="16" customHeight="1" thickBot="1" x14ac:dyDescent="0.45">
      <c r="A31"/>
      <c r="B31" s="123">
        <v>186</v>
      </c>
      <c r="C31" s="123" t="s">
        <v>73</v>
      </c>
      <c r="D31" s="123" t="s">
        <v>91</v>
      </c>
      <c r="E31" s="124">
        <v>44947</v>
      </c>
      <c r="F31" s="125" t="s">
        <v>265</v>
      </c>
      <c r="G31" s="126"/>
      <c r="H31" s="119"/>
      <c r="I31" s="120"/>
      <c r="J31" s="127"/>
      <c r="K31" s="127"/>
      <c r="AD31" s="142"/>
      <c r="AE31" s="202"/>
      <c r="AF31" s="204" t="s">
        <v>183</v>
      </c>
      <c r="AG31" s="205">
        <v>0</v>
      </c>
      <c r="AH31" s="204">
        <v>18</v>
      </c>
      <c r="AI31" s="206">
        <v>4</v>
      </c>
      <c r="AJ31" s="206">
        <v>5</v>
      </c>
      <c r="AK31" s="207" t="s">
        <v>141</v>
      </c>
      <c r="AL31" s="207" t="s">
        <v>140</v>
      </c>
      <c r="AM31"/>
      <c r="AN31"/>
      <c r="AO31" s="203"/>
      <c r="AP31"/>
    </row>
    <row r="32" spans="1:42" ht="16" customHeight="1" thickBot="1" x14ac:dyDescent="0.45">
      <c r="A32"/>
      <c r="B32" s="106">
        <v>187</v>
      </c>
      <c r="C32" s="106" t="s">
        <v>89</v>
      </c>
      <c r="D32" s="106" t="s">
        <v>12</v>
      </c>
      <c r="E32" s="187">
        <v>44947</v>
      </c>
      <c r="F32" s="184" t="s">
        <v>265</v>
      </c>
      <c r="G32" s="185"/>
      <c r="H32" s="119"/>
      <c r="I32" s="120"/>
      <c r="J32" s="121"/>
      <c r="K32" s="121"/>
      <c r="AD32" s="142"/>
      <c r="AE32" s="202"/>
      <c r="AF32" s="178" t="s">
        <v>184</v>
      </c>
      <c r="AG32" s="177">
        <v>0</v>
      </c>
      <c r="AH32" s="178">
        <v>19</v>
      </c>
      <c r="AI32" s="165">
        <v>6</v>
      </c>
      <c r="AJ32" s="165">
        <v>2</v>
      </c>
      <c r="AK32" s="179" t="s">
        <v>138</v>
      </c>
      <c r="AL32" s="179" t="s">
        <v>162</v>
      </c>
      <c r="AM32"/>
      <c r="AN32"/>
      <c r="AO32" s="203"/>
      <c r="AP32"/>
    </row>
    <row r="33" spans="1:42" ht="16" customHeight="1" thickBot="1" x14ac:dyDescent="0.45">
      <c r="A33"/>
      <c r="B33" s="106">
        <v>188</v>
      </c>
      <c r="C33" s="106" t="s">
        <v>95</v>
      </c>
      <c r="D33" s="106" t="s">
        <v>90</v>
      </c>
      <c r="E33" s="116">
        <v>44947</v>
      </c>
      <c r="F33" s="184" t="s">
        <v>265</v>
      </c>
      <c r="G33" s="185"/>
      <c r="H33" s="119"/>
      <c r="I33" s="120"/>
      <c r="J33" s="121"/>
      <c r="K33" s="121"/>
      <c r="AD33" s="142"/>
      <c r="AE33" s="202"/>
      <c r="AF33" s="170" t="s">
        <v>185</v>
      </c>
      <c r="AG33" s="169">
        <v>0</v>
      </c>
      <c r="AH33" s="170">
        <v>20</v>
      </c>
      <c r="AI33" s="171">
        <v>7</v>
      </c>
      <c r="AJ33" s="171">
        <v>5</v>
      </c>
      <c r="AK33" s="172" t="s">
        <v>141</v>
      </c>
      <c r="AL33" s="172" t="s">
        <v>163</v>
      </c>
      <c r="AM33"/>
      <c r="AN33"/>
      <c r="AO33" s="203"/>
      <c r="AP33"/>
    </row>
    <row r="34" spans="1:42" ht="16" customHeight="1" thickBot="1" x14ac:dyDescent="0.45">
      <c r="A34"/>
      <c r="B34" s="123">
        <v>210</v>
      </c>
      <c r="C34" s="123" t="s">
        <v>89</v>
      </c>
      <c r="D34" s="123" t="s">
        <v>73</v>
      </c>
      <c r="E34" s="124">
        <v>44968</v>
      </c>
      <c r="F34" s="125" t="s">
        <v>264</v>
      </c>
      <c r="G34" s="126"/>
      <c r="H34" s="119"/>
      <c r="I34" s="120"/>
      <c r="J34" s="127"/>
      <c r="K34" s="127"/>
      <c r="AD34"/>
      <c r="AE34" s="202"/>
      <c r="AF34" s="204" t="s">
        <v>186</v>
      </c>
      <c r="AG34" s="205">
        <v>0</v>
      </c>
      <c r="AH34" s="204">
        <v>21</v>
      </c>
      <c r="AI34" s="206">
        <v>3</v>
      </c>
      <c r="AJ34" s="206">
        <v>4</v>
      </c>
      <c r="AK34" s="207" t="s">
        <v>140</v>
      </c>
      <c r="AL34" s="207" t="s">
        <v>139</v>
      </c>
      <c r="AM34"/>
      <c r="AN34"/>
      <c r="AO34" s="203"/>
      <c r="AP34"/>
    </row>
    <row r="35" spans="1:42" ht="16" customHeight="1" thickBot="1" x14ac:dyDescent="0.45">
      <c r="A35"/>
      <c r="B35" s="106">
        <v>211</v>
      </c>
      <c r="C35" s="106" t="s">
        <v>95</v>
      </c>
      <c r="D35" s="106" t="s">
        <v>91</v>
      </c>
      <c r="E35" s="187">
        <v>44968</v>
      </c>
      <c r="F35" s="186" t="s">
        <v>265</v>
      </c>
      <c r="G35" s="185"/>
      <c r="H35" s="119"/>
      <c r="I35" s="120"/>
      <c r="J35" s="121"/>
      <c r="K35" s="121"/>
      <c r="AD35"/>
      <c r="AE35" s="202"/>
      <c r="AF35" s="178" t="s">
        <v>187</v>
      </c>
      <c r="AG35" s="177">
        <v>0</v>
      </c>
      <c r="AH35" s="178">
        <v>22</v>
      </c>
      <c r="AI35" s="165">
        <v>2</v>
      </c>
      <c r="AJ35" s="165">
        <v>5</v>
      </c>
      <c r="AK35" s="179" t="s">
        <v>141</v>
      </c>
      <c r="AL35" s="179" t="s">
        <v>138</v>
      </c>
      <c r="AM35"/>
      <c r="AN35"/>
      <c r="AO35" s="203"/>
      <c r="AP35"/>
    </row>
    <row r="36" spans="1:42" ht="16" customHeight="1" thickBot="1" x14ac:dyDescent="0.45">
      <c r="A36"/>
      <c r="B36" s="106">
        <v>212</v>
      </c>
      <c r="C36" s="106" t="s">
        <v>90</v>
      </c>
      <c r="D36" s="106" t="s">
        <v>12</v>
      </c>
      <c r="E36" s="187">
        <v>44968</v>
      </c>
      <c r="F36" s="184" t="s">
        <v>265</v>
      </c>
      <c r="G36" s="118"/>
      <c r="H36" s="119"/>
      <c r="I36" s="120"/>
      <c r="J36" s="121"/>
      <c r="K36" s="121"/>
      <c r="AD36"/>
      <c r="AE36" s="202"/>
      <c r="AF36" s="170" t="s">
        <v>188</v>
      </c>
      <c r="AG36" s="169">
        <v>0</v>
      </c>
      <c r="AH36" s="170">
        <v>23</v>
      </c>
      <c r="AI36" s="171">
        <v>6</v>
      </c>
      <c r="AJ36" s="171">
        <v>4</v>
      </c>
      <c r="AK36" s="172" t="s">
        <v>140</v>
      </c>
      <c r="AL36" s="172" t="s">
        <v>162</v>
      </c>
      <c r="AM36"/>
      <c r="AN36"/>
      <c r="AO36" s="203"/>
      <c r="AP36"/>
    </row>
    <row r="37" spans="1:42" ht="16" customHeight="1" thickBot="1" x14ac:dyDescent="0.45">
      <c r="A37"/>
      <c r="B37" s="123">
        <v>248</v>
      </c>
      <c r="C37" s="123" t="s">
        <v>73</v>
      </c>
      <c r="D37" s="123" t="s">
        <v>95</v>
      </c>
      <c r="E37" s="124">
        <v>44989</v>
      </c>
      <c r="F37" s="125" t="s">
        <v>295</v>
      </c>
      <c r="G37" s="126"/>
      <c r="H37" s="119"/>
      <c r="I37" s="120"/>
      <c r="J37" s="127"/>
      <c r="K37" s="127"/>
      <c r="AD37"/>
      <c r="AE37" s="202"/>
      <c r="AF37" s="204" t="s">
        <v>189</v>
      </c>
      <c r="AG37" s="205">
        <v>0</v>
      </c>
      <c r="AH37" s="204">
        <v>24</v>
      </c>
      <c r="AI37" s="206">
        <v>7</v>
      </c>
      <c r="AJ37" s="206">
        <v>3</v>
      </c>
      <c r="AK37" s="207" t="s">
        <v>139</v>
      </c>
      <c r="AL37" s="207" t="s">
        <v>163</v>
      </c>
      <c r="AM37"/>
      <c r="AN37"/>
      <c r="AO37" s="203"/>
      <c r="AP37"/>
    </row>
    <row r="38" spans="1:42" ht="16" customHeight="1" thickBot="1" x14ac:dyDescent="0.45">
      <c r="A38"/>
      <c r="B38" s="106">
        <v>249</v>
      </c>
      <c r="C38" s="106" t="s">
        <v>90</v>
      </c>
      <c r="D38" s="106" t="s">
        <v>89</v>
      </c>
      <c r="E38" s="116">
        <v>44989</v>
      </c>
      <c r="F38" s="184" t="s">
        <v>295</v>
      </c>
      <c r="G38" s="185"/>
      <c r="H38" s="119"/>
      <c r="I38" s="120"/>
      <c r="J38" s="121"/>
      <c r="K38" s="121"/>
      <c r="AD38"/>
      <c r="AE38" s="202"/>
      <c r="AF38" s="178" t="s">
        <v>190</v>
      </c>
      <c r="AG38" s="177">
        <v>0</v>
      </c>
      <c r="AH38" s="178">
        <v>25</v>
      </c>
      <c r="AI38" s="165">
        <v>4</v>
      </c>
      <c r="AJ38" s="165">
        <v>2</v>
      </c>
      <c r="AK38" s="179" t="s">
        <v>138</v>
      </c>
      <c r="AL38" s="179" t="s">
        <v>140</v>
      </c>
      <c r="AM38"/>
      <c r="AN38"/>
      <c r="AO38" s="203"/>
      <c r="AP38"/>
    </row>
    <row r="39" spans="1:42" ht="16" customHeight="1" thickBot="1" x14ac:dyDescent="0.45">
      <c r="A39"/>
      <c r="B39" s="101">
        <v>250</v>
      </c>
      <c r="C39" s="101" t="s">
        <v>12</v>
      </c>
      <c r="D39" s="101" t="s">
        <v>91</v>
      </c>
      <c r="E39" s="116">
        <v>44989</v>
      </c>
      <c r="F39" s="117" t="s">
        <v>295</v>
      </c>
      <c r="G39" s="118"/>
      <c r="H39" s="119"/>
      <c r="I39" s="120"/>
      <c r="J39" s="122"/>
      <c r="K39" s="122"/>
      <c r="AD39"/>
      <c r="AE39" s="202"/>
      <c r="AF39" s="170" t="s">
        <v>191</v>
      </c>
      <c r="AG39" s="169">
        <v>0</v>
      </c>
      <c r="AH39" s="170">
        <v>26</v>
      </c>
      <c r="AI39" s="171">
        <v>5</v>
      </c>
      <c r="AJ39" s="171">
        <v>3</v>
      </c>
      <c r="AK39" s="172" t="s">
        <v>139</v>
      </c>
      <c r="AL39" s="172" t="s">
        <v>141</v>
      </c>
      <c r="AM39"/>
      <c r="AN39"/>
      <c r="AO39" s="203"/>
      <c r="AP39"/>
    </row>
    <row r="40" spans="1:42" ht="16" customHeight="1" thickBot="1" x14ac:dyDescent="0.45">
      <c r="A40"/>
      <c r="B40" s="123">
        <v>266</v>
      </c>
      <c r="C40" s="123" t="s">
        <v>12</v>
      </c>
      <c r="D40" s="123" t="s">
        <v>95</v>
      </c>
      <c r="E40" s="124">
        <v>45017</v>
      </c>
      <c r="F40" s="125" t="s">
        <v>264</v>
      </c>
      <c r="G40" s="126"/>
      <c r="H40" s="119"/>
      <c r="I40" s="120"/>
      <c r="J40" s="127"/>
      <c r="K40" s="127"/>
      <c r="AD40"/>
      <c r="AE40" s="202"/>
      <c r="AF40" s="204" t="s">
        <v>192</v>
      </c>
      <c r="AG40" s="205">
        <v>0</v>
      </c>
      <c r="AH40" s="204">
        <v>27</v>
      </c>
      <c r="AI40" s="206">
        <v>6</v>
      </c>
      <c r="AJ40" s="206">
        <v>7</v>
      </c>
      <c r="AK40" s="207" t="s">
        <v>163</v>
      </c>
      <c r="AL40" s="207" t="s">
        <v>162</v>
      </c>
      <c r="AM40"/>
      <c r="AN40"/>
      <c r="AO40" s="203"/>
      <c r="AP40"/>
    </row>
    <row r="41" spans="1:42" ht="16" customHeight="1" thickBot="1" x14ac:dyDescent="0.45">
      <c r="A41"/>
      <c r="B41" s="106">
        <v>267</v>
      </c>
      <c r="C41" s="106" t="s">
        <v>90</v>
      </c>
      <c r="D41" s="106" t="s">
        <v>73</v>
      </c>
      <c r="E41" s="187">
        <v>45017</v>
      </c>
      <c r="F41" s="184" t="s">
        <v>265</v>
      </c>
      <c r="G41" s="185"/>
      <c r="H41" s="119"/>
      <c r="I41" s="120"/>
      <c r="J41" s="121"/>
      <c r="K41" s="121"/>
      <c r="AD41"/>
      <c r="AE41" s="202"/>
      <c r="AF41" s="178" t="s">
        <v>193</v>
      </c>
      <c r="AG41" s="177">
        <v>0</v>
      </c>
      <c r="AH41" s="178">
        <v>28</v>
      </c>
      <c r="AI41" s="165">
        <v>2</v>
      </c>
      <c r="AJ41" s="165">
        <v>3</v>
      </c>
      <c r="AK41" s="179" t="s">
        <v>139</v>
      </c>
      <c r="AL41" s="179" t="s">
        <v>138</v>
      </c>
      <c r="AM41"/>
      <c r="AN41"/>
      <c r="AO41" s="203"/>
      <c r="AP41"/>
    </row>
    <row r="42" spans="1:42" ht="16" customHeight="1" thickBot="1" x14ac:dyDescent="0.45">
      <c r="A42"/>
      <c r="B42" s="106">
        <v>268</v>
      </c>
      <c r="C42" s="106" t="s">
        <v>91</v>
      </c>
      <c r="D42" s="106" t="s">
        <v>89</v>
      </c>
      <c r="E42" s="187">
        <v>45017</v>
      </c>
      <c r="F42" s="184" t="s">
        <v>265</v>
      </c>
      <c r="G42" s="118"/>
      <c r="H42" s="119"/>
      <c r="I42" s="120"/>
      <c r="J42" s="121"/>
      <c r="K42" s="121"/>
      <c r="AD42"/>
      <c r="AE42" s="202"/>
      <c r="AF42" s="170" t="s">
        <v>194</v>
      </c>
      <c r="AG42" s="169">
        <v>0</v>
      </c>
      <c r="AH42" s="170">
        <v>29</v>
      </c>
      <c r="AI42" s="171">
        <v>4</v>
      </c>
      <c r="AJ42" s="171">
        <v>7</v>
      </c>
      <c r="AK42" s="172" t="s">
        <v>163</v>
      </c>
      <c r="AL42" s="172" t="s">
        <v>140</v>
      </c>
      <c r="AM42"/>
      <c r="AN42"/>
      <c r="AO42" s="203"/>
      <c r="AP42"/>
    </row>
    <row r="43" spans="1:42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D43"/>
      <c r="AE43"/>
      <c r="AF43"/>
      <c r="AG43"/>
      <c r="AH43"/>
      <c r="AI43"/>
      <c r="AJ43"/>
      <c r="AK43" s="181" t="s">
        <v>156</v>
      </c>
      <c r="AL43" s="181" t="s">
        <v>43</v>
      </c>
      <c r="AM43"/>
      <c r="AN43"/>
      <c r="AO43" s="203"/>
      <c r="AP43"/>
    </row>
    <row r="44" spans="1:42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D44"/>
      <c r="AE44"/>
      <c r="AF44"/>
      <c r="AG44"/>
      <c r="AH44"/>
      <c r="AI44"/>
      <c r="AJ44"/>
      <c r="AK44" s="180" t="s">
        <v>159</v>
      </c>
      <c r="AL44" s="180" t="s">
        <v>159</v>
      </c>
      <c r="AM44"/>
      <c r="AN44"/>
      <c r="AO44" s="203"/>
      <c r="AP44"/>
    </row>
    <row r="45" spans="1:42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D45"/>
      <c r="AE45"/>
      <c r="AF45"/>
      <c r="AG45"/>
      <c r="AH45"/>
      <c r="AI45"/>
      <c r="AJ45"/>
      <c r="AK45" s="181" t="s">
        <v>157</v>
      </c>
      <c r="AL45" s="181" t="s">
        <v>158</v>
      </c>
      <c r="AM45"/>
      <c r="AN45"/>
      <c r="AO45" s="203"/>
      <c r="AP45"/>
    </row>
    <row r="46" spans="1:42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D46"/>
      <c r="AE46"/>
      <c r="AF46"/>
      <c r="AG46"/>
      <c r="AH46"/>
      <c r="AI46"/>
      <c r="AJ46"/>
      <c r="AK46" s="180" t="s">
        <v>159</v>
      </c>
      <c r="AL46" s="180" t="s">
        <v>159</v>
      </c>
      <c r="AM46"/>
      <c r="AN46"/>
      <c r="AO46" s="203"/>
      <c r="AP46"/>
    </row>
    <row r="47" spans="1:42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203"/>
      <c r="AP47"/>
    </row>
    <row r="48" spans="1:42" ht="16" customHeight="1" x14ac:dyDescent="0.35">
      <c r="A48"/>
      <c r="B48" s="142"/>
      <c r="C48" s="142"/>
      <c r="D48" s="142"/>
      <c r="E48" s="142"/>
      <c r="F48"/>
      <c r="G48"/>
      <c r="H48"/>
      <c r="I48"/>
      <c r="J48"/>
      <c r="K48"/>
      <c r="AD48"/>
      <c r="AE48"/>
      <c r="AF48"/>
      <c r="AG48"/>
      <c r="AH48"/>
      <c r="AI48"/>
      <c r="AJ48"/>
      <c r="AK48"/>
      <c r="AL48"/>
      <c r="AM48"/>
      <c r="AN48"/>
      <c r="AO48"/>
      <c r="AP48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G14:AG42">
    <cfRule type="expression" dxfId="30" priority="2">
      <formula>AG14=1</formula>
    </cfRule>
  </conditionalFormatting>
  <conditionalFormatting sqref="AE5:AJ10">
    <cfRule type="duplicateValues" dxfId="29" priority="3"/>
    <cfRule type="expression" dxfId="28" priority="4">
      <formula>AND(AE5&lt;=$AH$2,ISNUMBER(AE5))</formula>
    </cfRule>
  </conditionalFormatting>
  <dataValidations count="1">
    <dataValidation type="list" allowBlank="1" showInputMessage="1" showErrorMessage="1" sqref="C44:D44 C46:D46" xr:uid="{00000000-0002-0000-1A00-000000000000}">
      <formula1>teams</formula1>
    </dataValidation>
  </dataValidations>
  <hyperlinks>
    <hyperlink ref="L3:M3" location="FORSIDE!A1" display="Forside" xr:uid="{00000000-0004-0000-1A00-000000000000}"/>
  </hyperlinks>
  <pageMargins left="0.43307086614173229" right="0.23622047244094491" top="0.35433070866141736" bottom="0.35433070866141736" header="0" footer="0"/>
  <pageSetup paperSize="9" orientation="portrait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44">
    <tabColor rgb="FF00FF00"/>
  </sheetPr>
  <dimension ref="A1:AO47"/>
  <sheetViews>
    <sheetView topLeftCell="C1" workbookViewId="0">
      <selection activeCell="J24" sqref="J24"/>
    </sheetView>
  </sheetViews>
  <sheetFormatPr defaultColWidth="9.1796875" defaultRowHeight="16" customHeight="1" x14ac:dyDescent="0.35"/>
  <cols>
    <col min="1" max="1" width="6.54296875" style="2" customWidth="1"/>
    <col min="2" max="2" width="11.81640625" style="1" bestFit="1" customWidth="1"/>
    <col min="3" max="4" width="17.54296875" style="1" bestFit="1" customWidth="1"/>
    <col min="5" max="5" width="10.1796875" style="1" bestFit="1" customWidth="1"/>
    <col min="6" max="28" width="9.1796875" style="1"/>
    <col min="29" max="29" width="10.54296875" style="2" customWidth="1"/>
    <col min="30" max="30" width="9.54296875" style="1" customWidth="1"/>
    <col min="31" max="31" width="14" style="9" customWidth="1"/>
    <col min="32" max="32" width="14" style="2" customWidth="1"/>
    <col min="33" max="33" width="12.54296875" style="9" customWidth="1"/>
    <col min="34" max="34" width="20.54296875" style="3" customWidth="1"/>
    <col min="35" max="35" width="8.54296875" style="2" customWidth="1"/>
    <col min="36" max="36" width="2.54296875" style="2" customWidth="1"/>
    <col min="37" max="37" width="5.54296875" style="2" customWidth="1"/>
    <col min="38" max="38" width="20.54296875" style="3" customWidth="1"/>
    <col min="39" max="39" width="8.54296875" style="2" customWidth="1"/>
    <col min="40" max="40" width="2.54296875" style="2" customWidth="1"/>
    <col min="41" max="41" width="5.54296875" style="2" customWidth="1"/>
    <col min="42" max="16384" width="9.1796875" style="1"/>
  </cols>
  <sheetData>
    <row r="1" spans="1:41" ht="16" customHeight="1" x14ac:dyDescent="0.35">
      <c r="A1"/>
      <c r="B1"/>
      <c r="C1"/>
      <c r="D1"/>
      <c r="E1"/>
      <c r="F1"/>
      <c r="G1"/>
      <c r="H1"/>
      <c r="I1"/>
      <c r="J1"/>
      <c r="K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</row>
    <row r="2" spans="1:41" ht="16" customHeight="1" thickBot="1" x14ac:dyDescent="0.5">
      <c r="A2" s="92"/>
      <c r="B2" s="93" t="s">
        <v>366</v>
      </c>
      <c r="C2" s="94"/>
      <c r="D2" s="94"/>
      <c r="E2" s="94"/>
      <c r="F2" s="94"/>
      <c r="G2" s="94"/>
      <c r="H2" s="94"/>
      <c r="I2" s="94"/>
      <c r="J2" s="94"/>
      <c r="K2" s="94"/>
      <c r="AC2" s="152" t="s">
        <v>136</v>
      </c>
      <c r="AD2" s="153">
        <v>6</v>
      </c>
      <c r="AE2" s="154"/>
      <c r="AF2" s="155" t="s">
        <v>137</v>
      </c>
      <c r="AG2" s="153">
        <v>15</v>
      </c>
      <c r="AH2" s="92"/>
      <c r="AI2" s="92"/>
      <c r="AJ2" s="92"/>
      <c r="AK2" s="92"/>
      <c r="AL2" s="92"/>
      <c r="AM2" s="92"/>
      <c r="AN2" s="92"/>
      <c r="AO2" s="92"/>
    </row>
    <row r="3" spans="1:41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C4"/>
      <c r="AD4" s="157" t="s">
        <v>138</v>
      </c>
      <c r="AE4" s="157" t="s">
        <v>139</v>
      </c>
      <c r="AF4" s="157" t="s">
        <v>140</v>
      </c>
      <c r="AG4" s="157" t="s">
        <v>141</v>
      </c>
      <c r="AH4" s="157" t="s">
        <v>162</v>
      </c>
      <c r="AI4" s="157" t="s">
        <v>163</v>
      </c>
      <c r="AJ4" s="193" t="s">
        <v>142</v>
      </c>
      <c r="AK4" s="157" t="s">
        <v>143</v>
      </c>
      <c r="AL4" s="157" t="s">
        <v>144</v>
      </c>
      <c r="AM4" s="157" t="s">
        <v>145</v>
      </c>
      <c r="AN4" s="157" t="s">
        <v>146</v>
      </c>
      <c r="AO4" s="157" t="s">
        <v>149</v>
      </c>
    </row>
    <row r="5" spans="1:41" ht="16" customHeight="1" x14ac:dyDescent="0.45">
      <c r="A5"/>
      <c r="B5" s="101">
        <v>1</v>
      </c>
      <c r="C5" s="102" t="s">
        <v>111</v>
      </c>
      <c r="D5" s="101" t="str">
        <f t="shared" ref="D5:D10" si="0">IF(AJ5&lt;&gt;"",AJ5,IF(AND(RANK(K5,pointsTotal,0)&lt;4,AJ$46=""),RANK(K5,pointsTotal,0)&amp;".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10727</v>
      </c>
      <c r="J5" s="103">
        <f t="shared" ref="J5:J10" si="6">SUMIF(team1,teams,goals2)+SUMIF(team2,teams,goals1)</f>
        <v>10050</v>
      </c>
      <c r="K5" s="104">
        <f t="shared" ref="K5:K10" si="7">SUMIFS(points1,team1,teams)+SUMIFS(points2,team2,teams)</f>
        <v>40</v>
      </c>
      <c r="AC5" s="157" t="s">
        <v>138</v>
      </c>
      <c r="AD5" s="158"/>
      <c r="AE5" s="194">
        <v>13</v>
      </c>
      <c r="AF5" s="194">
        <v>25</v>
      </c>
      <c r="AG5" s="194">
        <v>7</v>
      </c>
      <c r="AH5" s="194">
        <v>19</v>
      </c>
      <c r="AI5" s="194">
        <v>1</v>
      </c>
      <c r="AJ5" s="195" t="s">
        <v>159</v>
      </c>
      <c r="AK5" s="161">
        <v>3</v>
      </c>
      <c r="AL5" s="161">
        <v>2</v>
      </c>
      <c r="AM5" s="161">
        <v>2</v>
      </c>
      <c r="AN5" s="161">
        <v>3</v>
      </c>
      <c r="AO5" s="161">
        <v>10</v>
      </c>
    </row>
    <row r="6" spans="1:41" ht="16" customHeight="1" thickBot="1" x14ac:dyDescent="0.5">
      <c r="A6"/>
      <c r="B6" s="101">
        <v>2</v>
      </c>
      <c r="C6" s="312" t="s">
        <v>58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1</v>
      </c>
      <c r="I6" s="103">
        <f t="shared" si="5"/>
        <v>10557</v>
      </c>
      <c r="J6" s="103">
        <f t="shared" si="6"/>
        <v>10246</v>
      </c>
      <c r="K6" s="104">
        <f t="shared" si="7"/>
        <v>30</v>
      </c>
      <c r="AC6" s="157" t="s">
        <v>139</v>
      </c>
      <c r="AD6" s="194">
        <v>28</v>
      </c>
      <c r="AE6" s="158"/>
      <c r="AF6" s="194">
        <v>6</v>
      </c>
      <c r="AG6" s="194">
        <v>26</v>
      </c>
      <c r="AH6" s="194">
        <v>2</v>
      </c>
      <c r="AI6" s="194">
        <v>24</v>
      </c>
      <c r="AJ6" s="195" t="s">
        <v>159</v>
      </c>
      <c r="AK6" s="161">
        <v>2</v>
      </c>
      <c r="AL6" s="161">
        <v>3</v>
      </c>
      <c r="AM6" s="161">
        <v>3</v>
      </c>
      <c r="AN6" s="161">
        <v>2</v>
      </c>
      <c r="AO6" s="161">
        <v>10</v>
      </c>
    </row>
    <row r="7" spans="1:41" ht="16" customHeight="1" x14ac:dyDescent="0.45">
      <c r="A7"/>
      <c r="B7" s="106">
        <v>3</v>
      </c>
      <c r="C7" s="102" t="s">
        <v>85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0</v>
      </c>
      <c r="H7" s="103">
        <f t="shared" si="4"/>
        <v>0</v>
      </c>
      <c r="I7" s="103">
        <f t="shared" si="5"/>
        <v>10347</v>
      </c>
      <c r="J7" s="103">
        <f t="shared" si="6"/>
        <v>10379</v>
      </c>
      <c r="K7" s="104">
        <f t="shared" si="7"/>
        <v>29</v>
      </c>
      <c r="AC7" s="157" t="s">
        <v>140</v>
      </c>
      <c r="AD7" s="194">
        <v>10</v>
      </c>
      <c r="AE7" s="194">
        <v>21</v>
      </c>
      <c r="AF7" s="158"/>
      <c r="AG7" s="194">
        <v>3</v>
      </c>
      <c r="AH7" s="194">
        <v>23</v>
      </c>
      <c r="AI7" s="194">
        <v>14</v>
      </c>
      <c r="AJ7" s="195" t="s">
        <v>159</v>
      </c>
      <c r="AK7" s="161">
        <v>3</v>
      </c>
      <c r="AL7" s="161">
        <v>2</v>
      </c>
      <c r="AM7" s="161">
        <v>2</v>
      </c>
      <c r="AN7" s="161">
        <v>3</v>
      </c>
      <c r="AO7" s="161">
        <v>10</v>
      </c>
    </row>
    <row r="8" spans="1:41" ht="16" customHeight="1" thickBot="1" x14ac:dyDescent="0.5">
      <c r="A8"/>
      <c r="B8" s="106">
        <v>4</v>
      </c>
      <c r="C8" s="123" t="s">
        <v>105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1</v>
      </c>
      <c r="I8" s="103">
        <f t="shared" si="5"/>
        <v>10213</v>
      </c>
      <c r="J8" s="103">
        <f t="shared" si="6"/>
        <v>10544</v>
      </c>
      <c r="K8" s="104">
        <f t="shared" si="7"/>
        <v>18</v>
      </c>
      <c r="AC8" s="157" t="s">
        <v>141</v>
      </c>
      <c r="AD8" s="194">
        <v>22</v>
      </c>
      <c r="AE8" s="194">
        <v>11</v>
      </c>
      <c r="AF8" s="194">
        <v>18</v>
      </c>
      <c r="AG8" s="158"/>
      <c r="AH8" s="194">
        <v>15</v>
      </c>
      <c r="AI8" s="194">
        <v>20</v>
      </c>
      <c r="AJ8" s="195" t="s">
        <v>159</v>
      </c>
      <c r="AK8" s="161">
        <v>2</v>
      </c>
      <c r="AL8" s="161">
        <v>3</v>
      </c>
      <c r="AM8" s="161">
        <v>3</v>
      </c>
      <c r="AN8" s="161">
        <v>2</v>
      </c>
      <c r="AO8" s="161">
        <v>10</v>
      </c>
    </row>
    <row r="9" spans="1:41" ht="16" customHeight="1" x14ac:dyDescent="0.45">
      <c r="A9"/>
      <c r="B9" s="106">
        <v>5</v>
      </c>
      <c r="C9" s="106" t="s">
        <v>104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1</v>
      </c>
      <c r="I9" s="103">
        <f t="shared" si="5"/>
        <v>10010</v>
      </c>
      <c r="J9" s="103">
        <f t="shared" si="6"/>
        <v>10418</v>
      </c>
      <c r="K9" s="104">
        <f t="shared" si="7"/>
        <v>17</v>
      </c>
      <c r="AC9" s="157" t="s">
        <v>162</v>
      </c>
      <c r="AD9" s="194">
        <v>4</v>
      </c>
      <c r="AE9" s="194">
        <v>17</v>
      </c>
      <c r="AF9" s="194">
        <v>8</v>
      </c>
      <c r="AG9" s="194">
        <v>30</v>
      </c>
      <c r="AH9" s="158"/>
      <c r="AI9" s="194">
        <v>12</v>
      </c>
      <c r="AJ9" s="195" t="s">
        <v>159</v>
      </c>
      <c r="AK9" s="161">
        <v>3</v>
      </c>
      <c r="AL9" s="161">
        <v>2</v>
      </c>
      <c r="AM9" s="161">
        <v>2</v>
      </c>
      <c r="AN9" s="161">
        <v>3</v>
      </c>
      <c r="AO9" s="161">
        <v>10</v>
      </c>
    </row>
    <row r="10" spans="1:41" ht="16" customHeight="1" x14ac:dyDescent="0.45">
      <c r="A10"/>
      <c r="B10" s="106">
        <v>6</v>
      </c>
      <c r="C10" s="105" t="s">
        <v>109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1</v>
      </c>
      <c r="I10" s="103">
        <f t="shared" si="5"/>
        <v>10220</v>
      </c>
      <c r="J10" s="103">
        <f t="shared" si="6"/>
        <v>10437</v>
      </c>
      <c r="K10" s="104">
        <f t="shared" si="7"/>
        <v>16</v>
      </c>
      <c r="AC10" s="157" t="s">
        <v>163</v>
      </c>
      <c r="AD10" s="194">
        <v>16</v>
      </c>
      <c r="AE10" s="194">
        <v>9</v>
      </c>
      <c r="AF10" s="194">
        <v>29</v>
      </c>
      <c r="AG10" s="194">
        <v>5</v>
      </c>
      <c r="AH10" s="194">
        <v>27</v>
      </c>
      <c r="AI10" s="158"/>
      <c r="AJ10" s="195" t="s">
        <v>159</v>
      </c>
      <c r="AK10" s="161">
        <v>2</v>
      </c>
      <c r="AL10" s="161">
        <v>3</v>
      </c>
      <c r="AM10" s="161">
        <v>3</v>
      </c>
      <c r="AN10" s="161">
        <v>2</v>
      </c>
      <c r="AO10" s="161">
        <v>10</v>
      </c>
    </row>
    <row r="11" spans="1:41" ht="15.75" customHeight="1" x14ac:dyDescent="0.35">
      <c r="A11"/>
      <c r="B11"/>
      <c r="C11"/>
      <c r="D11"/>
      <c r="E11"/>
      <c r="F11"/>
      <c r="G11"/>
      <c r="H11"/>
      <c r="I11"/>
      <c r="J11"/>
      <c r="K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C12" s="107"/>
      <c r="AD12" s="107"/>
      <c r="AE12" s="196" t="s">
        <v>164</v>
      </c>
      <c r="AF12" s="197" t="s">
        <v>150</v>
      </c>
      <c r="AG12" s="198" t="s">
        <v>151</v>
      </c>
      <c r="AH12" s="199" t="s">
        <v>152</v>
      </c>
      <c r="AI12" s="199" t="s">
        <v>153</v>
      </c>
      <c r="AJ12" s="199" t="s">
        <v>154</v>
      </c>
      <c r="AK12" s="199" t="s">
        <v>155</v>
      </c>
      <c r="AL12" s="200" t="s">
        <v>165</v>
      </c>
      <c r="AM12" s="201" t="s">
        <v>41</v>
      </c>
      <c r="AN12" s="201"/>
      <c r="AO12" s="107"/>
    </row>
    <row r="13" spans="1:41" ht="16" customHeight="1" thickTop="1" thickBot="1" x14ac:dyDescent="0.45">
      <c r="A13"/>
      <c r="B13" s="106">
        <v>10</v>
      </c>
      <c r="C13" s="101" t="s">
        <v>85</v>
      </c>
      <c r="D13" s="101" t="s">
        <v>109</v>
      </c>
      <c r="E13" s="116">
        <v>44821</v>
      </c>
      <c r="F13" s="117" t="s">
        <v>265</v>
      </c>
      <c r="G13" s="118"/>
      <c r="H13" s="119">
        <v>2105</v>
      </c>
      <c r="I13" s="120">
        <v>1983</v>
      </c>
      <c r="J13" s="121">
        <v>10</v>
      </c>
      <c r="K13" s="122">
        <v>0</v>
      </c>
      <c r="AC13" s="142"/>
      <c r="AD13" s="202"/>
      <c r="AE13" s="166" t="s">
        <v>166</v>
      </c>
      <c r="AF13" s="165"/>
      <c r="AG13" s="166">
        <v>1</v>
      </c>
      <c r="AH13" s="167">
        <v>7</v>
      </c>
      <c r="AI13" s="167">
        <v>2</v>
      </c>
      <c r="AJ13" s="168" t="s">
        <v>138</v>
      </c>
      <c r="AK13" s="168" t="s">
        <v>163</v>
      </c>
      <c r="AL13"/>
      <c r="AM13"/>
      <c r="AN13" s="203"/>
      <c r="AO13"/>
    </row>
    <row r="14" spans="1:41" ht="16" customHeight="1" thickBot="1" x14ac:dyDescent="0.45">
      <c r="A14"/>
      <c r="B14" s="106">
        <v>11</v>
      </c>
      <c r="C14" s="106" t="s">
        <v>58</v>
      </c>
      <c r="D14" s="106" t="s">
        <v>111</v>
      </c>
      <c r="E14" s="116">
        <v>44821</v>
      </c>
      <c r="F14" s="184" t="s">
        <v>265</v>
      </c>
      <c r="G14" s="185"/>
      <c r="H14" s="119">
        <v>1925</v>
      </c>
      <c r="I14" s="120">
        <v>2176</v>
      </c>
      <c r="J14" s="121">
        <v>0</v>
      </c>
      <c r="K14" s="121">
        <v>10</v>
      </c>
      <c r="AC14" s="142"/>
      <c r="AD14" s="202"/>
      <c r="AE14" s="170" t="s">
        <v>167</v>
      </c>
      <c r="AF14" s="169">
        <v>0</v>
      </c>
      <c r="AG14" s="170">
        <v>2</v>
      </c>
      <c r="AH14" s="171">
        <v>6</v>
      </c>
      <c r="AI14" s="171">
        <v>3</v>
      </c>
      <c r="AJ14" s="172" t="s">
        <v>139</v>
      </c>
      <c r="AK14" s="172" t="s">
        <v>162</v>
      </c>
      <c r="AL14"/>
      <c r="AM14"/>
      <c r="AN14" s="203"/>
      <c r="AO14"/>
    </row>
    <row r="15" spans="1:41" ht="16" customHeight="1" thickBot="1" x14ac:dyDescent="0.45">
      <c r="A15"/>
      <c r="B15" s="123">
        <v>12</v>
      </c>
      <c r="C15" s="123" t="s">
        <v>104</v>
      </c>
      <c r="D15" s="123" t="s">
        <v>105</v>
      </c>
      <c r="E15" s="124">
        <v>44821</v>
      </c>
      <c r="F15" s="125" t="s">
        <v>265</v>
      </c>
      <c r="G15" s="126"/>
      <c r="H15" s="119">
        <v>1930</v>
      </c>
      <c r="I15" s="120">
        <v>2040</v>
      </c>
      <c r="J15" s="127">
        <v>2</v>
      </c>
      <c r="K15" s="127">
        <v>8</v>
      </c>
      <c r="AC15" s="142"/>
      <c r="AD15" s="202"/>
      <c r="AE15" s="204" t="s">
        <v>168</v>
      </c>
      <c r="AF15" s="205">
        <v>0</v>
      </c>
      <c r="AG15" s="204">
        <v>3</v>
      </c>
      <c r="AH15" s="206">
        <v>5</v>
      </c>
      <c r="AI15" s="206">
        <v>4</v>
      </c>
      <c r="AJ15" s="207" t="s">
        <v>140</v>
      </c>
      <c r="AK15" s="207" t="s">
        <v>141</v>
      </c>
      <c r="AL15"/>
      <c r="AM15"/>
      <c r="AN15" s="203"/>
      <c r="AO15"/>
    </row>
    <row r="16" spans="1:41" ht="16" customHeight="1" thickBot="1" x14ac:dyDescent="0.45">
      <c r="A16"/>
      <c r="B16" s="106">
        <v>22</v>
      </c>
      <c r="C16" s="106" t="s">
        <v>111</v>
      </c>
      <c r="D16" s="106" t="s">
        <v>85</v>
      </c>
      <c r="E16" s="116">
        <v>44828</v>
      </c>
      <c r="F16" s="184" t="s">
        <v>264</v>
      </c>
      <c r="G16" s="185"/>
      <c r="H16" s="119">
        <v>2134</v>
      </c>
      <c r="I16" s="120">
        <v>2114</v>
      </c>
      <c r="J16" s="121">
        <v>6</v>
      </c>
      <c r="K16" s="121">
        <v>4</v>
      </c>
      <c r="AC16" s="142"/>
      <c r="AD16" s="202"/>
      <c r="AE16" s="178" t="s">
        <v>169</v>
      </c>
      <c r="AF16" s="177">
        <v>0</v>
      </c>
      <c r="AG16" s="178">
        <v>4</v>
      </c>
      <c r="AH16" s="165">
        <v>2</v>
      </c>
      <c r="AI16" s="165">
        <v>6</v>
      </c>
      <c r="AJ16" s="179" t="s">
        <v>162</v>
      </c>
      <c r="AK16" s="179" t="s">
        <v>138</v>
      </c>
      <c r="AL16"/>
      <c r="AM16"/>
      <c r="AN16" s="203"/>
      <c r="AO16"/>
    </row>
    <row r="17" spans="1:41" ht="16" customHeight="1" thickBot="1" x14ac:dyDescent="0.45">
      <c r="A17"/>
      <c r="B17" s="106">
        <v>37</v>
      </c>
      <c r="C17" s="106" t="s">
        <v>58</v>
      </c>
      <c r="D17" s="106" t="s">
        <v>104</v>
      </c>
      <c r="E17" s="116">
        <v>44835</v>
      </c>
      <c r="F17" s="184" t="s">
        <v>264</v>
      </c>
      <c r="G17" s="185"/>
      <c r="H17" s="119">
        <v>2103</v>
      </c>
      <c r="I17" s="120">
        <v>2156</v>
      </c>
      <c r="J17" s="121">
        <v>4</v>
      </c>
      <c r="K17" s="121">
        <v>6</v>
      </c>
      <c r="AC17" s="142"/>
      <c r="AD17" s="202"/>
      <c r="AE17" s="170" t="s">
        <v>170</v>
      </c>
      <c r="AF17" s="169">
        <v>0</v>
      </c>
      <c r="AG17" s="170">
        <v>5</v>
      </c>
      <c r="AH17" s="171">
        <v>5</v>
      </c>
      <c r="AI17" s="171">
        <v>7</v>
      </c>
      <c r="AJ17" s="172" t="s">
        <v>163</v>
      </c>
      <c r="AK17" s="172" t="s">
        <v>141</v>
      </c>
      <c r="AL17"/>
      <c r="AM17"/>
      <c r="AN17" s="203"/>
      <c r="AO17"/>
    </row>
    <row r="18" spans="1:41" ht="16" customHeight="1" thickBot="1" x14ac:dyDescent="0.45">
      <c r="A18"/>
      <c r="B18" s="123">
        <v>54</v>
      </c>
      <c r="C18" s="123" t="s">
        <v>109</v>
      </c>
      <c r="D18" s="123" t="s">
        <v>105</v>
      </c>
      <c r="E18" s="124">
        <v>44842</v>
      </c>
      <c r="F18" s="125" t="s">
        <v>265</v>
      </c>
      <c r="G18" s="126"/>
      <c r="H18" s="119">
        <v>2012</v>
      </c>
      <c r="I18" s="120">
        <v>2061</v>
      </c>
      <c r="J18" s="127">
        <v>4</v>
      </c>
      <c r="K18" s="127">
        <v>6</v>
      </c>
      <c r="AC18" s="142"/>
      <c r="AD18" s="202"/>
      <c r="AE18" s="204" t="s">
        <v>171</v>
      </c>
      <c r="AF18" s="205">
        <v>0</v>
      </c>
      <c r="AG18" s="204">
        <v>6</v>
      </c>
      <c r="AH18" s="206">
        <v>4</v>
      </c>
      <c r="AI18" s="206">
        <v>3</v>
      </c>
      <c r="AJ18" s="207" t="s">
        <v>139</v>
      </c>
      <c r="AK18" s="207" t="s">
        <v>140</v>
      </c>
      <c r="AL18"/>
      <c r="AM18"/>
      <c r="AN18" s="203"/>
      <c r="AO18"/>
    </row>
    <row r="19" spans="1:41" ht="16" customHeight="1" thickBot="1" x14ac:dyDescent="0.45">
      <c r="A19"/>
      <c r="B19" s="106">
        <v>69</v>
      </c>
      <c r="C19" s="106" t="s">
        <v>111</v>
      </c>
      <c r="D19" s="106" t="s">
        <v>104</v>
      </c>
      <c r="E19" s="116">
        <v>44849</v>
      </c>
      <c r="F19" s="186" t="s">
        <v>264</v>
      </c>
      <c r="G19" s="118"/>
      <c r="H19" s="119">
        <v>2102</v>
      </c>
      <c r="I19" s="120">
        <v>1765</v>
      </c>
      <c r="J19" s="121">
        <v>10</v>
      </c>
      <c r="K19" s="121">
        <v>0</v>
      </c>
      <c r="AC19" s="142"/>
      <c r="AD19" s="202"/>
      <c r="AE19" s="178" t="s">
        <v>172</v>
      </c>
      <c r="AF19" s="177">
        <v>0</v>
      </c>
      <c r="AG19" s="178">
        <v>7</v>
      </c>
      <c r="AH19" s="165">
        <v>5</v>
      </c>
      <c r="AI19" s="165">
        <v>2</v>
      </c>
      <c r="AJ19" s="179" t="s">
        <v>138</v>
      </c>
      <c r="AK19" s="179" t="s">
        <v>141</v>
      </c>
      <c r="AL19"/>
      <c r="AM19"/>
      <c r="AN19" s="203"/>
      <c r="AO19"/>
    </row>
    <row r="20" spans="1:41" ht="16" customHeight="1" thickBot="1" x14ac:dyDescent="0.45">
      <c r="A20"/>
      <c r="B20" s="106">
        <v>79</v>
      </c>
      <c r="C20" s="106" t="s">
        <v>85</v>
      </c>
      <c r="D20" s="106" t="s">
        <v>105</v>
      </c>
      <c r="E20" s="116">
        <v>44863</v>
      </c>
      <c r="F20" s="186" t="s">
        <v>264</v>
      </c>
      <c r="G20" s="185"/>
      <c r="H20" s="119">
        <v>2144</v>
      </c>
      <c r="I20" s="120">
        <v>1988</v>
      </c>
      <c r="J20" s="121">
        <v>8</v>
      </c>
      <c r="K20" s="121">
        <v>2</v>
      </c>
      <c r="AC20" s="142"/>
      <c r="AD20" s="202"/>
      <c r="AE20" s="170" t="s">
        <v>173</v>
      </c>
      <c r="AF20" s="169">
        <v>0</v>
      </c>
      <c r="AG20" s="170">
        <v>8</v>
      </c>
      <c r="AH20" s="171">
        <v>4</v>
      </c>
      <c r="AI20" s="171">
        <v>6</v>
      </c>
      <c r="AJ20" s="172" t="s">
        <v>162</v>
      </c>
      <c r="AK20" s="172" t="s">
        <v>140</v>
      </c>
      <c r="AL20"/>
      <c r="AM20"/>
      <c r="AN20" s="203"/>
      <c r="AO20"/>
    </row>
    <row r="21" spans="1:41" ht="16" customHeight="1" thickBot="1" x14ac:dyDescent="0.45">
      <c r="A21"/>
      <c r="B21" s="123">
        <v>80</v>
      </c>
      <c r="C21" s="123" t="s">
        <v>109</v>
      </c>
      <c r="D21" s="123" t="s">
        <v>58</v>
      </c>
      <c r="E21" s="251">
        <v>44863</v>
      </c>
      <c r="F21" s="252" t="s">
        <v>264</v>
      </c>
      <c r="G21" s="126"/>
      <c r="H21" s="119">
        <v>2033</v>
      </c>
      <c r="I21" s="120">
        <v>2069</v>
      </c>
      <c r="J21" s="127">
        <v>2</v>
      </c>
      <c r="K21" s="127">
        <v>8</v>
      </c>
      <c r="AC21" s="142"/>
      <c r="AD21" s="202"/>
      <c r="AE21" s="204" t="s">
        <v>174</v>
      </c>
      <c r="AF21" s="205">
        <v>0</v>
      </c>
      <c r="AG21" s="204">
        <v>9</v>
      </c>
      <c r="AH21" s="206">
        <v>3</v>
      </c>
      <c r="AI21" s="206">
        <v>7</v>
      </c>
      <c r="AJ21" s="207" t="s">
        <v>163</v>
      </c>
      <c r="AK21" s="207" t="s">
        <v>139</v>
      </c>
      <c r="AL21"/>
      <c r="AM21"/>
      <c r="AN21" s="203"/>
      <c r="AO21"/>
    </row>
    <row r="22" spans="1:41" ht="16" customHeight="1" thickBot="1" x14ac:dyDescent="0.45">
      <c r="A22"/>
      <c r="B22" s="106">
        <v>119</v>
      </c>
      <c r="C22" s="106" t="s">
        <v>104</v>
      </c>
      <c r="D22" s="106" t="s">
        <v>85</v>
      </c>
      <c r="E22" s="116">
        <v>44884</v>
      </c>
      <c r="F22" s="184" t="s">
        <v>265</v>
      </c>
      <c r="G22" s="185"/>
      <c r="H22" s="119">
        <v>2062</v>
      </c>
      <c r="I22" s="120">
        <v>2062</v>
      </c>
      <c r="J22" s="121">
        <v>5</v>
      </c>
      <c r="K22" s="121">
        <v>5</v>
      </c>
      <c r="AC22" s="142"/>
      <c r="AD22" s="202"/>
      <c r="AE22" s="178" t="s">
        <v>175</v>
      </c>
      <c r="AF22" s="177">
        <v>0</v>
      </c>
      <c r="AG22" s="178">
        <v>10</v>
      </c>
      <c r="AH22" s="165">
        <v>2</v>
      </c>
      <c r="AI22" s="165">
        <v>4</v>
      </c>
      <c r="AJ22" s="179" t="s">
        <v>140</v>
      </c>
      <c r="AK22" s="179" t="s">
        <v>138</v>
      </c>
      <c r="AL22"/>
      <c r="AM22"/>
      <c r="AN22" s="203"/>
      <c r="AO22"/>
    </row>
    <row r="23" spans="1:41" ht="16" customHeight="1" thickBot="1" x14ac:dyDescent="0.45">
      <c r="A23"/>
      <c r="B23" s="101">
        <v>120</v>
      </c>
      <c r="C23" s="101" t="s">
        <v>105</v>
      </c>
      <c r="D23" s="101" t="s">
        <v>58</v>
      </c>
      <c r="E23" s="116">
        <v>44884</v>
      </c>
      <c r="F23" s="117" t="s">
        <v>265</v>
      </c>
      <c r="G23" s="118"/>
      <c r="H23" s="119">
        <v>1959</v>
      </c>
      <c r="I23" s="120">
        <v>2248</v>
      </c>
      <c r="J23" s="122">
        <v>0</v>
      </c>
      <c r="K23" s="122">
        <v>10</v>
      </c>
      <c r="AC23" s="142"/>
      <c r="AD23" s="202"/>
      <c r="AE23" s="170" t="s">
        <v>176</v>
      </c>
      <c r="AF23" s="169">
        <v>0</v>
      </c>
      <c r="AG23" s="170">
        <v>11</v>
      </c>
      <c r="AH23" s="171">
        <v>3</v>
      </c>
      <c r="AI23" s="171">
        <v>5</v>
      </c>
      <c r="AJ23" s="172" t="s">
        <v>141</v>
      </c>
      <c r="AK23" s="172" t="s">
        <v>139</v>
      </c>
      <c r="AL23"/>
      <c r="AM23"/>
      <c r="AN23" s="203"/>
      <c r="AO23"/>
    </row>
    <row r="24" spans="1:41" ht="16" customHeight="1" thickBot="1" x14ac:dyDescent="0.45">
      <c r="A24"/>
      <c r="B24" s="123">
        <v>121</v>
      </c>
      <c r="C24" s="123" t="s">
        <v>111</v>
      </c>
      <c r="D24" s="123" t="s">
        <v>109</v>
      </c>
      <c r="E24" s="124">
        <v>44884</v>
      </c>
      <c r="F24" s="125" t="s">
        <v>265</v>
      </c>
      <c r="G24" s="126"/>
      <c r="H24" s="119">
        <v>2105</v>
      </c>
      <c r="I24" s="120">
        <v>2081</v>
      </c>
      <c r="J24" s="127">
        <v>6</v>
      </c>
      <c r="K24" s="127">
        <v>4</v>
      </c>
      <c r="AC24" s="142"/>
      <c r="AD24" s="202"/>
      <c r="AE24" s="204" t="s">
        <v>177</v>
      </c>
      <c r="AF24" s="205">
        <v>0</v>
      </c>
      <c r="AG24" s="204">
        <v>12</v>
      </c>
      <c r="AH24" s="206">
        <v>7</v>
      </c>
      <c r="AI24" s="206">
        <v>6</v>
      </c>
      <c r="AJ24" s="207" t="s">
        <v>162</v>
      </c>
      <c r="AK24" s="207" t="s">
        <v>163</v>
      </c>
      <c r="AL24"/>
      <c r="AM24"/>
      <c r="AN24" s="203"/>
      <c r="AO24"/>
    </row>
    <row r="25" spans="1:41" ht="16" customHeight="1" thickBot="1" x14ac:dyDescent="0.45">
      <c r="A25"/>
      <c r="B25" s="106">
        <v>139</v>
      </c>
      <c r="C25" s="106" t="s">
        <v>85</v>
      </c>
      <c r="D25" s="106" t="s">
        <v>58</v>
      </c>
      <c r="E25" s="187">
        <v>44898</v>
      </c>
      <c r="F25" s="184" t="s">
        <v>296</v>
      </c>
      <c r="G25" s="118"/>
      <c r="H25" s="119">
        <v>1922</v>
      </c>
      <c r="I25" s="120">
        <v>2212</v>
      </c>
      <c r="J25" s="121">
        <v>2</v>
      </c>
      <c r="K25" s="121">
        <v>8</v>
      </c>
      <c r="AC25" s="142"/>
      <c r="AD25" s="202"/>
      <c r="AE25" s="178" t="s">
        <v>178</v>
      </c>
      <c r="AF25" s="177">
        <v>0</v>
      </c>
      <c r="AG25" s="178">
        <v>13</v>
      </c>
      <c r="AH25" s="165">
        <v>3</v>
      </c>
      <c r="AI25" s="165">
        <v>2</v>
      </c>
      <c r="AJ25" s="179" t="s">
        <v>138</v>
      </c>
      <c r="AK25" s="179" t="s">
        <v>139</v>
      </c>
      <c r="AL25"/>
      <c r="AM25"/>
      <c r="AN25" s="203"/>
      <c r="AO25"/>
    </row>
    <row r="26" spans="1:41" ht="16" customHeight="1" thickBot="1" x14ac:dyDescent="0.45">
      <c r="A26"/>
      <c r="B26" s="106">
        <v>140</v>
      </c>
      <c r="C26" s="106" t="s">
        <v>104</v>
      </c>
      <c r="D26" s="106" t="s">
        <v>109</v>
      </c>
      <c r="E26" s="187">
        <v>44898</v>
      </c>
      <c r="F26" s="184" t="s">
        <v>296</v>
      </c>
      <c r="G26" s="185"/>
      <c r="H26" s="119">
        <v>2097</v>
      </c>
      <c r="I26" s="120">
        <v>2111</v>
      </c>
      <c r="J26" s="121">
        <v>4</v>
      </c>
      <c r="K26" s="121">
        <v>6</v>
      </c>
      <c r="AC26" s="142"/>
      <c r="AD26" s="202"/>
      <c r="AE26" s="170" t="s">
        <v>179</v>
      </c>
      <c r="AF26" s="169">
        <v>0</v>
      </c>
      <c r="AG26" s="170">
        <v>14</v>
      </c>
      <c r="AH26" s="171">
        <v>7</v>
      </c>
      <c r="AI26" s="171">
        <v>4</v>
      </c>
      <c r="AJ26" s="172" t="s">
        <v>140</v>
      </c>
      <c r="AK26" s="172" t="s">
        <v>163</v>
      </c>
      <c r="AL26"/>
      <c r="AM26"/>
      <c r="AN26" s="203"/>
      <c r="AO26"/>
    </row>
    <row r="27" spans="1:41" ht="16" customHeight="1" thickBot="1" x14ac:dyDescent="0.45">
      <c r="A27"/>
      <c r="B27" s="188">
        <v>141</v>
      </c>
      <c r="C27" s="188" t="s">
        <v>105</v>
      </c>
      <c r="D27" s="188" t="s">
        <v>111</v>
      </c>
      <c r="E27" s="129">
        <v>44898</v>
      </c>
      <c r="F27" s="130" t="s">
        <v>296</v>
      </c>
      <c r="G27" s="191"/>
      <c r="H27" s="119">
        <v>2165</v>
      </c>
      <c r="I27" s="120">
        <v>2210</v>
      </c>
      <c r="J27" s="192">
        <v>2</v>
      </c>
      <c r="K27" s="192">
        <v>8</v>
      </c>
      <c r="AC27" s="142"/>
      <c r="AD27" s="202"/>
      <c r="AE27" s="204" t="s">
        <v>180</v>
      </c>
      <c r="AF27" s="205">
        <v>0</v>
      </c>
      <c r="AG27" s="204">
        <v>15</v>
      </c>
      <c r="AH27" s="206">
        <v>6</v>
      </c>
      <c r="AI27" s="206">
        <v>5</v>
      </c>
      <c r="AJ27" s="207" t="s">
        <v>141</v>
      </c>
      <c r="AK27" s="207" t="s">
        <v>162</v>
      </c>
      <c r="AL27"/>
      <c r="AM27"/>
      <c r="AN27" s="203"/>
      <c r="AO27"/>
    </row>
    <row r="28" spans="1:41" ht="16" customHeight="1" thickBot="1" x14ac:dyDescent="0.45">
      <c r="A28"/>
      <c r="B28" s="101">
        <v>150</v>
      </c>
      <c r="C28" s="101" t="s">
        <v>109</v>
      </c>
      <c r="D28" s="101" t="s">
        <v>85</v>
      </c>
      <c r="E28" s="116">
        <v>44975</v>
      </c>
      <c r="F28" s="117" t="s">
        <v>265</v>
      </c>
      <c r="G28" s="118"/>
      <c r="H28" s="119"/>
      <c r="I28" s="120"/>
      <c r="J28" s="122"/>
      <c r="K28" s="122"/>
      <c r="AC28" s="142"/>
      <c r="AD28" s="202"/>
      <c r="AE28" s="178" t="s">
        <v>181</v>
      </c>
      <c r="AF28" s="177">
        <v>0</v>
      </c>
      <c r="AG28" s="178">
        <v>16</v>
      </c>
      <c r="AH28" s="165">
        <v>2</v>
      </c>
      <c r="AI28" s="165">
        <v>7</v>
      </c>
      <c r="AJ28" s="179" t="s">
        <v>163</v>
      </c>
      <c r="AK28" s="179" t="s">
        <v>138</v>
      </c>
      <c r="AL28"/>
      <c r="AM28"/>
      <c r="AN28" s="203"/>
      <c r="AO28"/>
    </row>
    <row r="29" spans="1:41" ht="16" customHeight="1" thickBot="1" x14ac:dyDescent="0.45">
      <c r="A29"/>
      <c r="B29" s="106">
        <v>151</v>
      </c>
      <c r="C29" s="106" t="s">
        <v>111</v>
      </c>
      <c r="D29" s="106" t="s">
        <v>58</v>
      </c>
      <c r="E29" s="187">
        <v>44933</v>
      </c>
      <c r="F29" s="186" t="s">
        <v>264</v>
      </c>
      <c r="G29" s="185"/>
      <c r="H29" s="119"/>
      <c r="I29" s="120"/>
      <c r="J29" s="121"/>
      <c r="K29" s="121"/>
      <c r="AC29" s="142"/>
      <c r="AD29" s="202"/>
      <c r="AE29" s="170" t="s">
        <v>182</v>
      </c>
      <c r="AF29" s="169">
        <v>0</v>
      </c>
      <c r="AG29" s="170">
        <v>17</v>
      </c>
      <c r="AH29" s="171">
        <v>3</v>
      </c>
      <c r="AI29" s="171">
        <v>6</v>
      </c>
      <c r="AJ29" s="172" t="s">
        <v>162</v>
      </c>
      <c r="AK29" s="172" t="s">
        <v>139</v>
      </c>
      <c r="AL29"/>
      <c r="AM29"/>
      <c r="AN29" s="203"/>
      <c r="AO29"/>
    </row>
    <row r="30" spans="1:41" ht="16" customHeight="1" thickBot="1" x14ac:dyDescent="0.45">
      <c r="A30"/>
      <c r="B30" s="123">
        <v>152</v>
      </c>
      <c r="C30" s="123" t="s">
        <v>105</v>
      </c>
      <c r="D30" s="123" t="s">
        <v>104</v>
      </c>
      <c r="E30" s="124">
        <v>44933</v>
      </c>
      <c r="F30" s="125" t="s">
        <v>264</v>
      </c>
      <c r="G30" s="126"/>
      <c r="H30" s="119"/>
      <c r="I30" s="120"/>
      <c r="J30" s="127"/>
      <c r="K30" s="127"/>
      <c r="AC30" s="142"/>
      <c r="AD30" s="202"/>
      <c r="AE30" s="204" t="s">
        <v>183</v>
      </c>
      <c r="AF30" s="205">
        <v>0</v>
      </c>
      <c r="AG30" s="204">
        <v>18</v>
      </c>
      <c r="AH30" s="206">
        <v>4</v>
      </c>
      <c r="AI30" s="206">
        <v>5</v>
      </c>
      <c r="AJ30" s="207" t="s">
        <v>141</v>
      </c>
      <c r="AK30" s="207" t="s">
        <v>140</v>
      </c>
      <c r="AL30"/>
      <c r="AM30"/>
      <c r="AN30" s="203"/>
      <c r="AO30"/>
    </row>
    <row r="31" spans="1:41" ht="16" customHeight="1" thickBot="1" x14ac:dyDescent="0.45">
      <c r="A31"/>
      <c r="B31" s="106">
        <v>183</v>
      </c>
      <c r="C31" s="106" t="s">
        <v>85</v>
      </c>
      <c r="D31" s="106" t="s">
        <v>111</v>
      </c>
      <c r="E31" s="187">
        <v>44947</v>
      </c>
      <c r="F31" s="184" t="s">
        <v>264</v>
      </c>
      <c r="G31" s="185"/>
      <c r="H31" s="119"/>
      <c r="I31" s="120"/>
      <c r="J31" s="121"/>
      <c r="K31" s="121"/>
      <c r="AC31" s="142"/>
      <c r="AD31" s="202"/>
      <c r="AE31" s="178" t="s">
        <v>184</v>
      </c>
      <c r="AF31" s="177">
        <v>0</v>
      </c>
      <c r="AG31" s="178">
        <v>19</v>
      </c>
      <c r="AH31" s="165">
        <v>6</v>
      </c>
      <c r="AI31" s="165">
        <v>2</v>
      </c>
      <c r="AJ31" s="179" t="s">
        <v>138</v>
      </c>
      <c r="AK31" s="179" t="s">
        <v>162</v>
      </c>
      <c r="AL31"/>
      <c r="AM31"/>
      <c r="AN31" s="203"/>
      <c r="AO31"/>
    </row>
    <row r="32" spans="1:41" ht="16" customHeight="1" thickBot="1" x14ac:dyDescent="0.45">
      <c r="A32"/>
      <c r="B32" s="106">
        <v>184</v>
      </c>
      <c r="C32" s="106" t="s">
        <v>105</v>
      </c>
      <c r="D32" s="106" t="s">
        <v>109</v>
      </c>
      <c r="E32" s="116">
        <v>44947</v>
      </c>
      <c r="F32" s="184" t="s">
        <v>264</v>
      </c>
      <c r="G32" s="185"/>
      <c r="H32" s="119"/>
      <c r="I32" s="120"/>
      <c r="J32" s="121"/>
      <c r="K32" s="121"/>
      <c r="AC32" s="142"/>
      <c r="AD32" s="202"/>
      <c r="AE32" s="170" t="s">
        <v>185</v>
      </c>
      <c r="AF32" s="169">
        <v>0</v>
      </c>
      <c r="AG32" s="170">
        <v>20</v>
      </c>
      <c r="AH32" s="171">
        <v>7</v>
      </c>
      <c r="AI32" s="171">
        <v>5</v>
      </c>
      <c r="AJ32" s="172" t="s">
        <v>141</v>
      </c>
      <c r="AK32" s="172" t="s">
        <v>163</v>
      </c>
      <c r="AL32"/>
      <c r="AM32"/>
      <c r="AN32" s="203"/>
      <c r="AO32"/>
    </row>
    <row r="33" spans="1:41" ht="16" customHeight="1" thickBot="1" x14ac:dyDescent="0.45">
      <c r="A33"/>
      <c r="B33" s="123">
        <v>185</v>
      </c>
      <c r="C33" s="123" t="s">
        <v>104</v>
      </c>
      <c r="D33" s="123" t="s">
        <v>58</v>
      </c>
      <c r="E33" s="124">
        <v>44947</v>
      </c>
      <c r="F33" s="125" t="s">
        <v>265</v>
      </c>
      <c r="G33" s="126"/>
      <c r="H33" s="119"/>
      <c r="I33" s="120"/>
      <c r="J33" s="127"/>
      <c r="K33" s="127"/>
      <c r="AC33"/>
      <c r="AD33" s="202"/>
      <c r="AE33" s="204" t="s">
        <v>186</v>
      </c>
      <c r="AF33" s="205">
        <v>0</v>
      </c>
      <c r="AG33" s="204">
        <v>21</v>
      </c>
      <c r="AH33" s="206">
        <v>3</v>
      </c>
      <c r="AI33" s="206">
        <v>4</v>
      </c>
      <c r="AJ33" s="207" t="s">
        <v>140</v>
      </c>
      <c r="AK33" s="207" t="s">
        <v>139</v>
      </c>
      <c r="AL33"/>
      <c r="AM33"/>
      <c r="AN33" s="203"/>
      <c r="AO33"/>
    </row>
    <row r="34" spans="1:41" ht="16" customHeight="1" thickBot="1" x14ac:dyDescent="0.45">
      <c r="A34"/>
      <c r="B34" s="106">
        <v>207</v>
      </c>
      <c r="C34" s="106" t="s">
        <v>105</v>
      </c>
      <c r="D34" s="106" t="s">
        <v>85</v>
      </c>
      <c r="E34" s="187">
        <v>44968</v>
      </c>
      <c r="F34" s="186" t="s">
        <v>264</v>
      </c>
      <c r="G34" s="185"/>
      <c r="H34" s="119"/>
      <c r="I34" s="120"/>
      <c r="J34" s="121"/>
      <c r="K34" s="121"/>
      <c r="AC34"/>
      <c r="AD34" s="202"/>
      <c r="AE34" s="178" t="s">
        <v>187</v>
      </c>
      <c r="AF34" s="177">
        <v>0</v>
      </c>
      <c r="AG34" s="178">
        <v>22</v>
      </c>
      <c r="AH34" s="165">
        <v>2</v>
      </c>
      <c r="AI34" s="165">
        <v>5</v>
      </c>
      <c r="AJ34" s="179" t="s">
        <v>141</v>
      </c>
      <c r="AK34" s="179" t="s">
        <v>138</v>
      </c>
      <c r="AL34"/>
      <c r="AM34"/>
      <c r="AN34" s="203"/>
      <c r="AO34"/>
    </row>
    <row r="35" spans="1:41" ht="16" customHeight="1" thickBot="1" x14ac:dyDescent="0.45">
      <c r="A35"/>
      <c r="B35" s="106">
        <v>208</v>
      </c>
      <c r="C35" s="106" t="s">
        <v>104</v>
      </c>
      <c r="D35" s="106" t="s">
        <v>111</v>
      </c>
      <c r="E35" s="187">
        <v>44968</v>
      </c>
      <c r="F35" s="184" t="s">
        <v>264</v>
      </c>
      <c r="G35" s="118"/>
      <c r="H35" s="119"/>
      <c r="I35" s="120"/>
      <c r="J35" s="121"/>
      <c r="K35" s="121"/>
      <c r="AC35"/>
      <c r="AD35" s="202"/>
      <c r="AE35" s="170" t="s">
        <v>188</v>
      </c>
      <c r="AF35" s="169">
        <v>0</v>
      </c>
      <c r="AG35" s="170">
        <v>23</v>
      </c>
      <c r="AH35" s="171">
        <v>6</v>
      </c>
      <c r="AI35" s="171">
        <v>4</v>
      </c>
      <c r="AJ35" s="172" t="s">
        <v>140</v>
      </c>
      <c r="AK35" s="172" t="s">
        <v>162</v>
      </c>
      <c r="AL35"/>
      <c r="AM35"/>
      <c r="AN35" s="203"/>
      <c r="AO35"/>
    </row>
    <row r="36" spans="1:41" ht="16" customHeight="1" thickBot="1" x14ac:dyDescent="0.45">
      <c r="A36"/>
      <c r="B36" s="123">
        <v>209</v>
      </c>
      <c r="C36" s="123" t="s">
        <v>58</v>
      </c>
      <c r="D36" s="123" t="s">
        <v>109</v>
      </c>
      <c r="E36" s="124">
        <v>44968</v>
      </c>
      <c r="F36" s="125" t="s">
        <v>264</v>
      </c>
      <c r="G36" s="126"/>
      <c r="H36" s="119"/>
      <c r="I36" s="120"/>
      <c r="J36" s="127"/>
      <c r="K36" s="127"/>
      <c r="AC36"/>
      <c r="AD36" s="202"/>
      <c r="AE36" s="204" t="s">
        <v>189</v>
      </c>
      <c r="AF36" s="205">
        <v>0</v>
      </c>
      <c r="AG36" s="204">
        <v>24</v>
      </c>
      <c r="AH36" s="206">
        <v>7</v>
      </c>
      <c r="AI36" s="206">
        <v>3</v>
      </c>
      <c r="AJ36" s="207" t="s">
        <v>139</v>
      </c>
      <c r="AK36" s="207" t="s">
        <v>163</v>
      </c>
      <c r="AL36"/>
      <c r="AM36"/>
      <c r="AN36" s="203"/>
      <c r="AO36"/>
    </row>
    <row r="37" spans="1:41" ht="16" customHeight="1" thickBot="1" x14ac:dyDescent="0.45">
      <c r="A37"/>
      <c r="B37" s="106">
        <v>251</v>
      </c>
      <c r="C37" s="106" t="s">
        <v>85</v>
      </c>
      <c r="D37" s="106" t="s">
        <v>104</v>
      </c>
      <c r="E37" s="116">
        <v>44989</v>
      </c>
      <c r="F37" s="184" t="s">
        <v>295</v>
      </c>
      <c r="G37" s="185"/>
      <c r="H37" s="119"/>
      <c r="I37" s="120"/>
      <c r="J37" s="121"/>
      <c r="K37" s="121"/>
      <c r="AC37"/>
      <c r="AD37" s="202"/>
      <c r="AE37" s="178" t="s">
        <v>190</v>
      </c>
      <c r="AF37" s="177">
        <v>0</v>
      </c>
      <c r="AG37" s="178">
        <v>25</v>
      </c>
      <c r="AH37" s="165">
        <v>4</v>
      </c>
      <c r="AI37" s="165">
        <v>2</v>
      </c>
      <c r="AJ37" s="179" t="s">
        <v>138</v>
      </c>
      <c r="AK37" s="179" t="s">
        <v>140</v>
      </c>
      <c r="AL37"/>
      <c r="AM37"/>
      <c r="AN37" s="203"/>
      <c r="AO37"/>
    </row>
    <row r="38" spans="1:41" ht="16" customHeight="1" thickBot="1" x14ac:dyDescent="0.45">
      <c r="A38"/>
      <c r="B38" s="101">
        <v>252</v>
      </c>
      <c r="C38" s="101" t="s">
        <v>58</v>
      </c>
      <c r="D38" s="101" t="s">
        <v>105</v>
      </c>
      <c r="E38" s="116">
        <v>44989</v>
      </c>
      <c r="F38" s="117" t="s">
        <v>295</v>
      </c>
      <c r="G38" s="118"/>
      <c r="H38" s="119"/>
      <c r="I38" s="120"/>
      <c r="J38" s="122"/>
      <c r="K38" s="122"/>
      <c r="AC38"/>
      <c r="AD38" s="202"/>
      <c r="AE38" s="170" t="s">
        <v>191</v>
      </c>
      <c r="AF38" s="169">
        <v>0</v>
      </c>
      <c r="AG38" s="170">
        <v>26</v>
      </c>
      <c r="AH38" s="171">
        <v>5</v>
      </c>
      <c r="AI38" s="171">
        <v>3</v>
      </c>
      <c r="AJ38" s="172" t="s">
        <v>139</v>
      </c>
      <c r="AK38" s="172" t="s">
        <v>141</v>
      </c>
      <c r="AL38"/>
      <c r="AM38"/>
      <c r="AN38" s="203"/>
      <c r="AO38"/>
    </row>
    <row r="39" spans="1:41" ht="16" customHeight="1" thickBot="1" x14ac:dyDescent="0.45">
      <c r="A39"/>
      <c r="B39" s="123">
        <v>253</v>
      </c>
      <c r="C39" s="123" t="s">
        <v>109</v>
      </c>
      <c r="D39" s="123" t="s">
        <v>111</v>
      </c>
      <c r="E39" s="124">
        <v>44989</v>
      </c>
      <c r="F39" s="125" t="s">
        <v>297</v>
      </c>
      <c r="G39" s="126"/>
      <c r="H39" s="119"/>
      <c r="I39" s="120"/>
      <c r="J39" s="127"/>
      <c r="K39" s="127"/>
      <c r="AC39"/>
      <c r="AD39" s="202"/>
      <c r="AE39" s="204" t="s">
        <v>192</v>
      </c>
      <c r="AF39" s="205">
        <v>0</v>
      </c>
      <c r="AG39" s="204">
        <v>27</v>
      </c>
      <c r="AH39" s="206">
        <v>6</v>
      </c>
      <c r="AI39" s="206">
        <v>7</v>
      </c>
      <c r="AJ39" s="207" t="s">
        <v>163</v>
      </c>
      <c r="AK39" s="207" t="s">
        <v>162</v>
      </c>
      <c r="AL39"/>
      <c r="AM39"/>
      <c r="AN39" s="203"/>
      <c r="AO39"/>
    </row>
    <row r="40" spans="1:41" ht="16" customHeight="1" thickBot="1" x14ac:dyDescent="0.45">
      <c r="A40"/>
      <c r="B40" s="106">
        <v>263</v>
      </c>
      <c r="C40" s="106" t="s">
        <v>58</v>
      </c>
      <c r="D40" s="106" t="s">
        <v>85</v>
      </c>
      <c r="E40" s="187">
        <v>45017</v>
      </c>
      <c r="F40" s="184" t="s">
        <v>264</v>
      </c>
      <c r="G40" s="185"/>
      <c r="H40" s="119"/>
      <c r="I40" s="120"/>
      <c r="J40" s="121"/>
      <c r="K40" s="121"/>
      <c r="AC40"/>
      <c r="AD40" s="202"/>
      <c r="AE40" s="178" t="s">
        <v>193</v>
      </c>
      <c r="AF40" s="177">
        <v>0</v>
      </c>
      <c r="AG40" s="178">
        <v>28</v>
      </c>
      <c r="AH40" s="165">
        <v>2</v>
      </c>
      <c r="AI40" s="165">
        <v>3</v>
      </c>
      <c r="AJ40" s="179" t="s">
        <v>139</v>
      </c>
      <c r="AK40" s="179" t="s">
        <v>138</v>
      </c>
      <c r="AL40"/>
      <c r="AM40"/>
      <c r="AN40" s="203"/>
      <c r="AO40"/>
    </row>
    <row r="41" spans="1:41" ht="16" customHeight="1" thickBot="1" x14ac:dyDescent="0.45">
      <c r="A41"/>
      <c r="B41" s="106">
        <v>264</v>
      </c>
      <c r="C41" s="106" t="s">
        <v>109</v>
      </c>
      <c r="D41" s="106" t="s">
        <v>104</v>
      </c>
      <c r="E41" s="187">
        <v>45017</v>
      </c>
      <c r="F41" s="184" t="s">
        <v>264</v>
      </c>
      <c r="G41" s="118"/>
      <c r="H41" s="119"/>
      <c r="I41" s="120"/>
      <c r="J41" s="121"/>
      <c r="K41" s="121"/>
      <c r="AC41"/>
      <c r="AD41" s="202"/>
      <c r="AE41" s="170" t="s">
        <v>194</v>
      </c>
      <c r="AF41" s="169">
        <v>0</v>
      </c>
      <c r="AG41" s="170">
        <v>29</v>
      </c>
      <c r="AH41" s="171">
        <v>4</v>
      </c>
      <c r="AI41" s="171">
        <v>7</v>
      </c>
      <c r="AJ41" s="172" t="s">
        <v>163</v>
      </c>
      <c r="AK41" s="172" t="s">
        <v>140</v>
      </c>
      <c r="AL41"/>
      <c r="AM41"/>
      <c r="AN41" s="203"/>
      <c r="AO41"/>
    </row>
    <row r="42" spans="1:41" ht="16" customHeight="1" thickBot="1" x14ac:dyDescent="0.45">
      <c r="A42"/>
      <c r="B42" s="188">
        <v>265</v>
      </c>
      <c r="C42" s="188" t="s">
        <v>111</v>
      </c>
      <c r="D42" s="188" t="s">
        <v>105</v>
      </c>
      <c r="E42" s="189">
        <v>45017</v>
      </c>
      <c r="F42" s="190" t="s">
        <v>264</v>
      </c>
      <c r="G42" s="191"/>
      <c r="H42" s="119"/>
      <c r="I42" s="120"/>
      <c r="J42" s="192"/>
      <c r="K42" s="192"/>
      <c r="AC42"/>
      <c r="AD42" s="202"/>
      <c r="AE42" s="204" t="s">
        <v>195</v>
      </c>
      <c r="AF42" s="205">
        <v>0</v>
      </c>
      <c r="AG42" s="204">
        <v>30</v>
      </c>
      <c r="AH42" s="206">
        <v>5</v>
      </c>
      <c r="AI42" s="206">
        <v>6</v>
      </c>
      <c r="AJ42" s="207" t="s">
        <v>162</v>
      </c>
      <c r="AK42" s="207" t="s">
        <v>141</v>
      </c>
      <c r="AL42"/>
      <c r="AM42"/>
      <c r="AN42" s="203"/>
      <c r="AO42"/>
    </row>
    <row r="43" spans="1:41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C43"/>
      <c r="AD43"/>
      <c r="AE43"/>
      <c r="AF43"/>
      <c r="AG43"/>
      <c r="AH43"/>
      <c r="AI43"/>
      <c r="AJ43" s="181" t="s">
        <v>156</v>
      </c>
      <c r="AK43" s="181" t="s">
        <v>43</v>
      </c>
      <c r="AL43"/>
      <c r="AM43"/>
      <c r="AN43" s="203"/>
      <c r="AO43"/>
    </row>
    <row r="44" spans="1:41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C44"/>
      <c r="AD44"/>
      <c r="AE44"/>
      <c r="AF44"/>
      <c r="AG44"/>
      <c r="AH44"/>
      <c r="AI44"/>
      <c r="AJ44" s="180" t="s">
        <v>159</v>
      </c>
      <c r="AK44" s="180" t="s">
        <v>159</v>
      </c>
      <c r="AL44"/>
      <c r="AM44"/>
      <c r="AN44" s="203"/>
      <c r="AO44"/>
    </row>
    <row r="45" spans="1:41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C45"/>
      <c r="AD45"/>
      <c r="AE45"/>
      <c r="AF45"/>
      <c r="AG45"/>
      <c r="AH45"/>
      <c r="AI45"/>
      <c r="AJ45" s="181" t="s">
        <v>157</v>
      </c>
      <c r="AK45" s="181" t="s">
        <v>158</v>
      </c>
      <c r="AL45"/>
      <c r="AM45"/>
      <c r="AN45" s="203"/>
      <c r="AO45"/>
    </row>
    <row r="46" spans="1:41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C46"/>
      <c r="AD46"/>
      <c r="AE46"/>
      <c r="AF46"/>
      <c r="AG46"/>
      <c r="AH46"/>
      <c r="AI46"/>
      <c r="AJ46" s="180" t="s">
        <v>159</v>
      </c>
      <c r="AK46" s="180" t="s">
        <v>159</v>
      </c>
      <c r="AL46"/>
      <c r="AM46"/>
      <c r="AN46" s="203"/>
      <c r="AO46"/>
    </row>
    <row r="47" spans="1:41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C47"/>
      <c r="AD47"/>
      <c r="AE47"/>
      <c r="AF47"/>
      <c r="AG47"/>
      <c r="AH47"/>
      <c r="AI47"/>
      <c r="AJ47"/>
      <c r="AK47"/>
      <c r="AL47"/>
      <c r="AM47"/>
      <c r="AN47" s="203"/>
      <c r="AO47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F14:AF15">
    <cfRule type="expression" dxfId="27" priority="2">
      <formula>AF14=1</formula>
    </cfRule>
  </conditionalFormatting>
  <conditionalFormatting sqref="AF16:AF42">
    <cfRule type="expression" dxfId="26" priority="1">
      <formula>AF16=1</formula>
    </cfRule>
  </conditionalFormatting>
  <conditionalFormatting sqref="AD5:AI10">
    <cfRule type="duplicateValues" dxfId="25" priority="3"/>
    <cfRule type="expression" dxfId="24" priority="4">
      <formula>AND(AD5&lt;=$AG$2,ISNUMBER(AD5))</formula>
    </cfRule>
  </conditionalFormatting>
  <dataValidations count="1">
    <dataValidation type="list" allowBlank="1" showInputMessage="1" showErrorMessage="1" sqref="C44:D44 C46:D46" xr:uid="{00000000-0002-0000-1B00-000000000000}">
      <formula1>teams</formula1>
    </dataValidation>
  </dataValidations>
  <hyperlinks>
    <hyperlink ref="L3:M3" location="FORSIDE!A1" display="Forside" xr:uid="{00000000-0004-0000-1B00-000000000000}"/>
  </hyperlinks>
  <pageMargins left="0.59055118110236227" right="0.19685039370078741" top="0.39370078740157483" bottom="0.19685039370078741" header="0" footer="0"/>
  <pageSetup paperSize="9" orientation="portrait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45">
    <tabColor rgb="FF00FF00"/>
  </sheetPr>
  <dimension ref="A1:AQ47"/>
  <sheetViews>
    <sheetView topLeftCell="B1" workbookViewId="0">
      <selection activeCell="K10" sqref="K10"/>
    </sheetView>
  </sheetViews>
  <sheetFormatPr defaultColWidth="9.1796875" defaultRowHeight="16" customHeight="1" x14ac:dyDescent="0.35"/>
  <cols>
    <col min="1" max="1" width="6.54296875" style="2" customWidth="1"/>
    <col min="2" max="2" width="8.7265625" style="2" customWidth="1"/>
    <col min="3" max="4" width="20" style="1" bestFit="1" customWidth="1"/>
    <col min="5" max="5" width="10.1796875" style="1" bestFit="1" customWidth="1"/>
    <col min="6" max="30" width="9.1796875" style="1"/>
    <col min="31" max="31" width="10.54296875" style="2" customWidth="1"/>
    <col min="32" max="32" width="9.54296875" style="1" customWidth="1"/>
    <col min="33" max="33" width="20" style="9" customWidth="1"/>
    <col min="34" max="34" width="20" style="2" customWidth="1"/>
    <col min="35" max="35" width="12.54296875" style="9" customWidth="1"/>
    <col min="36" max="36" width="20.54296875" style="1" customWidth="1"/>
    <col min="37" max="39" width="7.7265625" style="2" customWidth="1"/>
    <col min="40" max="40" width="7.7265625" style="1" customWidth="1"/>
    <col min="41" max="41" width="7.7265625" style="2" customWidth="1"/>
    <col min="42" max="42" width="2.54296875" style="2" customWidth="1"/>
    <col min="43" max="43" width="5.54296875" style="2" customWidth="1"/>
    <col min="44" max="16384" width="9.1796875" style="1"/>
  </cols>
  <sheetData>
    <row r="1" spans="1:43" ht="16" customHeight="1" x14ac:dyDescent="0.35">
      <c r="A1"/>
      <c r="B1"/>
      <c r="C1"/>
      <c r="D1"/>
      <c r="E1"/>
      <c r="F1"/>
      <c r="G1"/>
      <c r="H1"/>
      <c r="I1"/>
      <c r="J1"/>
      <c r="K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6" customHeight="1" thickBot="1" x14ac:dyDescent="0.5">
      <c r="A2" s="92"/>
      <c r="B2" s="93" t="s">
        <v>243</v>
      </c>
      <c r="C2" s="94"/>
      <c r="D2" s="94"/>
      <c r="E2" s="94"/>
      <c r="F2" s="94"/>
      <c r="G2" s="94"/>
      <c r="H2" s="94"/>
      <c r="I2" s="94"/>
      <c r="J2" s="94"/>
      <c r="K2" s="94"/>
      <c r="AE2" s="152" t="s">
        <v>136</v>
      </c>
      <c r="AF2" s="153">
        <v>6</v>
      </c>
      <c r="AG2" s="154"/>
      <c r="AH2" s="155" t="s">
        <v>137</v>
      </c>
      <c r="AI2" s="153">
        <v>15</v>
      </c>
      <c r="AJ2" s="92"/>
      <c r="AK2" s="92"/>
      <c r="AL2" s="92"/>
      <c r="AM2" s="92"/>
      <c r="AN2" s="92"/>
      <c r="AO2" s="92"/>
      <c r="AP2" s="92"/>
      <c r="AQ2" s="92"/>
    </row>
    <row r="3" spans="1:43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/>
      <c r="AF4" s="157" t="s">
        <v>138</v>
      </c>
      <c r="AG4" s="157" t="s">
        <v>139</v>
      </c>
      <c r="AH4" s="157" t="s">
        <v>140</v>
      </c>
      <c r="AI4" s="157" t="s">
        <v>141</v>
      </c>
      <c r="AJ4" s="157" t="s">
        <v>162</v>
      </c>
      <c r="AK4" s="157" t="s">
        <v>163</v>
      </c>
      <c r="AL4" s="193" t="s">
        <v>142</v>
      </c>
      <c r="AM4" s="157" t="s">
        <v>143</v>
      </c>
      <c r="AN4" s="157" t="s">
        <v>144</v>
      </c>
      <c r="AO4" s="157" t="s">
        <v>145</v>
      </c>
      <c r="AP4" s="157" t="s">
        <v>146</v>
      </c>
      <c r="AQ4" s="157" t="s">
        <v>149</v>
      </c>
    </row>
    <row r="5" spans="1:43" ht="16" customHeight="1" x14ac:dyDescent="0.45">
      <c r="A5"/>
      <c r="B5" s="101">
        <v>1</v>
      </c>
      <c r="C5" s="101" t="s">
        <v>107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9416</v>
      </c>
      <c r="J5" s="103">
        <f t="shared" ref="J5:J10" si="6">SUMIF(team1,teams,goals2)+SUMIF(team2,teams,goals1)</f>
        <v>8734</v>
      </c>
      <c r="K5" s="104">
        <f t="shared" ref="K5:K10" si="7">SUMIFS(points1,team1,teams)+SUMIFS(points2,team2,teams)</f>
        <v>44</v>
      </c>
      <c r="AE5" s="157" t="s">
        <v>138</v>
      </c>
      <c r="AF5" s="158"/>
      <c r="AG5" s="194">
        <v>13</v>
      </c>
      <c r="AH5" s="194">
        <v>25</v>
      </c>
      <c r="AI5" s="194">
        <v>7</v>
      </c>
      <c r="AJ5" s="194">
        <v>19</v>
      </c>
      <c r="AK5" s="194">
        <v>1</v>
      </c>
      <c r="AL5" s="195" t="s">
        <v>159</v>
      </c>
      <c r="AM5" s="161">
        <v>3</v>
      </c>
      <c r="AN5" s="161">
        <v>2</v>
      </c>
      <c r="AO5" s="161">
        <v>2</v>
      </c>
      <c r="AP5" s="161">
        <v>3</v>
      </c>
      <c r="AQ5" s="161">
        <v>10</v>
      </c>
    </row>
    <row r="6" spans="1:43" ht="16" customHeight="1" x14ac:dyDescent="0.45">
      <c r="A6"/>
      <c r="B6" s="101">
        <v>2</v>
      </c>
      <c r="C6" s="106" t="s">
        <v>116</v>
      </c>
      <c r="D6" s="106" t="str">
        <f t="shared" si="0"/>
        <v>2. plads</v>
      </c>
      <c r="E6" s="103">
        <f t="shared" si="1"/>
        <v>5</v>
      </c>
      <c r="F6" s="103">
        <f t="shared" si="2"/>
        <v>1</v>
      </c>
      <c r="G6" s="103">
        <f t="shared" si="3"/>
        <v>0</v>
      </c>
      <c r="H6" s="103">
        <f t="shared" si="4"/>
        <v>1</v>
      </c>
      <c r="I6" s="103">
        <f t="shared" si="5"/>
        <v>9519</v>
      </c>
      <c r="J6" s="103">
        <f t="shared" si="6"/>
        <v>9139</v>
      </c>
      <c r="K6" s="104">
        <f t="shared" si="7"/>
        <v>33</v>
      </c>
      <c r="AE6" s="157" t="s">
        <v>139</v>
      </c>
      <c r="AF6" s="194">
        <v>28</v>
      </c>
      <c r="AG6" s="158"/>
      <c r="AH6" s="194">
        <v>6</v>
      </c>
      <c r="AI6" s="194">
        <v>26</v>
      </c>
      <c r="AJ6" s="194">
        <v>2</v>
      </c>
      <c r="AK6" s="194">
        <v>24</v>
      </c>
      <c r="AL6" s="195" t="s">
        <v>159</v>
      </c>
      <c r="AM6" s="161">
        <v>2</v>
      </c>
      <c r="AN6" s="161">
        <v>3</v>
      </c>
      <c r="AO6" s="161">
        <v>3</v>
      </c>
      <c r="AP6" s="161">
        <v>2</v>
      </c>
      <c r="AQ6" s="161">
        <v>10</v>
      </c>
    </row>
    <row r="7" spans="1:43" ht="16" customHeight="1" x14ac:dyDescent="0.45">
      <c r="A7"/>
      <c r="B7" s="106">
        <v>3</v>
      </c>
      <c r="C7" s="105" t="s">
        <v>108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0</v>
      </c>
      <c r="H7" s="103">
        <f t="shared" si="4"/>
        <v>1</v>
      </c>
      <c r="I7" s="103">
        <f t="shared" si="5"/>
        <v>9324</v>
      </c>
      <c r="J7" s="103">
        <f t="shared" si="6"/>
        <v>9331</v>
      </c>
      <c r="K7" s="104">
        <f t="shared" si="7"/>
        <v>24</v>
      </c>
      <c r="AE7" s="157" t="s">
        <v>140</v>
      </c>
      <c r="AF7" s="194">
        <v>10</v>
      </c>
      <c r="AG7" s="194">
        <v>21</v>
      </c>
      <c r="AH7" s="158"/>
      <c r="AI7" s="194">
        <v>3</v>
      </c>
      <c r="AJ7" s="194">
        <v>23</v>
      </c>
      <c r="AK7" s="194">
        <v>14</v>
      </c>
      <c r="AL7" s="195" t="s">
        <v>159</v>
      </c>
      <c r="AM7" s="161">
        <v>3</v>
      </c>
      <c r="AN7" s="161">
        <v>2</v>
      </c>
      <c r="AO7" s="161">
        <v>2</v>
      </c>
      <c r="AP7" s="161">
        <v>3</v>
      </c>
      <c r="AQ7" s="161">
        <v>10</v>
      </c>
    </row>
    <row r="8" spans="1:43" ht="15.75" customHeight="1" x14ac:dyDescent="0.45">
      <c r="A8"/>
      <c r="B8" s="106">
        <v>4</v>
      </c>
      <c r="C8" s="105" t="s">
        <v>93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1</v>
      </c>
      <c r="I8" s="103">
        <f t="shared" si="5"/>
        <v>9291</v>
      </c>
      <c r="J8" s="103">
        <f t="shared" si="6"/>
        <v>9309</v>
      </c>
      <c r="K8" s="104">
        <f t="shared" si="7"/>
        <v>23</v>
      </c>
      <c r="AE8" s="157" t="s">
        <v>141</v>
      </c>
      <c r="AF8" s="194">
        <v>22</v>
      </c>
      <c r="AG8" s="194">
        <v>11</v>
      </c>
      <c r="AH8" s="194">
        <v>18</v>
      </c>
      <c r="AI8" s="158"/>
      <c r="AJ8" s="194">
        <v>15</v>
      </c>
      <c r="AK8" s="194">
        <v>20</v>
      </c>
      <c r="AL8" s="195" t="s">
        <v>159</v>
      </c>
      <c r="AM8" s="161">
        <v>2</v>
      </c>
      <c r="AN8" s="161">
        <v>3</v>
      </c>
      <c r="AO8" s="161">
        <v>3</v>
      </c>
      <c r="AP8" s="161">
        <v>2</v>
      </c>
      <c r="AQ8" s="161">
        <v>10</v>
      </c>
    </row>
    <row r="9" spans="1:43" ht="16" customHeight="1" x14ac:dyDescent="0.45">
      <c r="A9"/>
      <c r="B9" s="106">
        <v>5</v>
      </c>
      <c r="C9" s="237" t="s">
        <v>22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2</v>
      </c>
      <c r="I9" s="103">
        <f t="shared" si="5"/>
        <v>9045</v>
      </c>
      <c r="J9" s="103">
        <f t="shared" si="6"/>
        <v>9415</v>
      </c>
      <c r="K9" s="104">
        <f t="shared" si="7"/>
        <v>16</v>
      </c>
      <c r="AE9" s="157" t="s">
        <v>162</v>
      </c>
      <c r="AF9" s="194">
        <v>4</v>
      </c>
      <c r="AG9" s="194">
        <v>17</v>
      </c>
      <c r="AH9" s="194">
        <v>8</v>
      </c>
      <c r="AI9" s="194">
        <v>30</v>
      </c>
      <c r="AJ9" s="158"/>
      <c r="AK9" s="194">
        <v>12</v>
      </c>
      <c r="AL9" s="195" t="s">
        <v>159</v>
      </c>
      <c r="AM9" s="161">
        <v>3</v>
      </c>
      <c r="AN9" s="161">
        <v>2</v>
      </c>
      <c r="AO9" s="161">
        <v>2</v>
      </c>
      <c r="AP9" s="161">
        <v>3</v>
      </c>
      <c r="AQ9" s="161">
        <v>10</v>
      </c>
    </row>
    <row r="10" spans="1:43" ht="16" customHeight="1" x14ac:dyDescent="0.45">
      <c r="A10"/>
      <c r="B10" s="106">
        <v>6</v>
      </c>
      <c r="C10" s="105" t="s">
        <v>112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2</v>
      </c>
      <c r="I10" s="103">
        <f t="shared" si="5"/>
        <v>8829</v>
      </c>
      <c r="J10" s="103">
        <f t="shared" si="6"/>
        <v>9496</v>
      </c>
      <c r="K10" s="104">
        <f t="shared" si="7"/>
        <v>10</v>
      </c>
      <c r="AE10" s="157" t="s">
        <v>163</v>
      </c>
      <c r="AF10" s="194">
        <v>16</v>
      </c>
      <c r="AG10" s="194">
        <v>9</v>
      </c>
      <c r="AH10" s="194">
        <v>29</v>
      </c>
      <c r="AI10" s="194">
        <v>5</v>
      </c>
      <c r="AJ10" s="194">
        <v>27</v>
      </c>
      <c r="AK10" s="158"/>
      <c r="AL10" s="195" t="s">
        <v>159</v>
      </c>
      <c r="AM10" s="161">
        <v>2</v>
      </c>
      <c r="AN10" s="161">
        <v>3</v>
      </c>
      <c r="AO10" s="161">
        <v>3</v>
      </c>
      <c r="AP10" s="161">
        <v>2</v>
      </c>
      <c r="AQ10" s="161">
        <v>10</v>
      </c>
    </row>
    <row r="11" spans="1:43" ht="16" customHeight="1" x14ac:dyDescent="0.3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07"/>
      <c r="AF12" s="107"/>
      <c r="AG12" s="196" t="s">
        <v>164</v>
      </c>
      <c r="AH12" s="197" t="s">
        <v>150</v>
      </c>
      <c r="AI12" s="198" t="s">
        <v>151</v>
      </c>
      <c r="AJ12" s="199" t="s">
        <v>152</v>
      </c>
      <c r="AK12" s="199" t="s">
        <v>153</v>
      </c>
      <c r="AL12" s="199" t="s">
        <v>154</v>
      </c>
      <c r="AM12" s="199" t="s">
        <v>155</v>
      </c>
      <c r="AN12" s="200" t="s">
        <v>165</v>
      </c>
      <c r="AO12" s="201" t="s">
        <v>41</v>
      </c>
      <c r="AP12" s="201"/>
      <c r="AQ12" s="107"/>
    </row>
    <row r="13" spans="1:43" ht="16" customHeight="1" thickTop="1" thickBot="1" x14ac:dyDescent="0.45">
      <c r="A13"/>
      <c r="B13" s="106">
        <v>13</v>
      </c>
      <c r="C13" s="101" t="s">
        <v>22</v>
      </c>
      <c r="D13" s="101" t="s">
        <v>93</v>
      </c>
      <c r="E13" s="116">
        <v>44821</v>
      </c>
      <c r="F13" s="117" t="s">
        <v>265</v>
      </c>
      <c r="G13" s="118"/>
      <c r="H13" s="119">
        <v>1776</v>
      </c>
      <c r="I13" s="120">
        <v>1836</v>
      </c>
      <c r="J13" s="121">
        <v>4</v>
      </c>
      <c r="K13" s="122">
        <v>6</v>
      </c>
      <c r="AE13" s="142"/>
      <c r="AF13" s="202"/>
      <c r="AG13" s="166" t="s">
        <v>166</v>
      </c>
      <c r="AH13" s="165"/>
      <c r="AI13" s="166">
        <v>1</v>
      </c>
      <c r="AJ13" s="167">
        <v>7</v>
      </c>
      <c r="AK13" s="167">
        <v>2</v>
      </c>
      <c r="AL13" s="168" t="s">
        <v>138</v>
      </c>
      <c r="AM13" s="168" t="s">
        <v>163</v>
      </c>
      <c r="AN13"/>
      <c r="AO13"/>
      <c r="AP13" s="203"/>
      <c r="AQ13"/>
    </row>
    <row r="14" spans="1:43" ht="16" customHeight="1" thickBot="1" x14ac:dyDescent="0.45">
      <c r="A14"/>
      <c r="B14" s="106">
        <v>14</v>
      </c>
      <c r="C14" s="106" t="s">
        <v>107</v>
      </c>
      <c r="D14" s="106" t="s">
        <v>116</v>
      </c>
      <c r="E14" s="116">
        <v>44821</v>
      </c>
      <c r="F14" s="184" t="s">
        <v>265</v>
      </c>
      <c r="G14" s="185"/>
      <c r="H14" s="119">
        <v>1844</v>
      </c>
      <c r="I14" s="120">
        <v>1644</v>
      </c>
      <c r="J14" s="121">
        <v>10</v>
      </c>
      <c r="K14" s="121">
        <v>0</v>
      </c>
      <c r="AE14" s="142"/>
      <c r="AF14" s="202"/>
      <c r="AG14" s="170" t="s">
        <v>167</v>
      </c>
      <c r="AH14" s="169">
        <v>0</v>
      </c>
      <c r="AI14" s="170">
        <v>2</v>
      </c>
      <c r="AJ14" s="171">
        <v>6</v>
      </c>
      <c r="AK14" s="171">
        <v>3</v>
      </c>
      <c r="AL14" s="172" t="s">
        <v>139</v>
      </c>
      <c r="AM14" s="172" t="s">
        <v>162</v>
      </c>
      <c r="AN14"/>
      <c r="AO14"/>
      <c r="AP14" s="203"/>
      <c r="AQ14"/>
    </row>
    <row r="15" spans="1:43" ht="16" customHeight="1" thickBot="1" x14ac:dyDescent="0.45">
      <c r="A15"/>
      <c r="B15" s="123">
        <v>18</v>
      </c>
      <c r="C15" s="123" t="s">
        <v>108</v>
      </c>
      <c r="D15" s="123" t="s">
        <v>112</v>
      </c>
      <c r="E15" s="124">
        <v>44828</v>
      </c>
      <c r="F15" s="125" t="s">
        <v>265</v>
      </c>
      <c r="G15" s="126"/>
      <c r="H15" s="119">
        <v>1933</v>
      </c>
      <c r="I15" s="120">
        <v>1962</v>
      </c>
      <c r="J15" s="127">
        <v>4</v>
      </c>
      <c r="K15" s="127">
        <v>6</v>
      </c>
      <c r="AE15" s="142"/>
      <c r="AF15" s="202"/>
      <c r="AG15" s="204" t="s">
        <v>168</v>
      </c>
      <c r="AH15" s="205">
        <v>0</v>
      </c>
      <c r="AI15" s="204">
        <v>3</v>
      </c>
      <c r="AJ15" s="206">
        <v>5</v>
      </c>
      <c r="AK15" s="206">
        <v>4</v>
      </c>
      <c r="AL15" s="207" t="s">
        <v>140</v>
      </c>
      <c r="AM15" s="207" t="s">
        <v>141</v>
      </c>
      <c r="AN15"/>
      <c r="AO15"/>
      <c r="AP15" s="203"/>
      <c r="AQ15"/>
    </row>
    <row r="16" spans="1:43" ht="16" customHeight="1" thickBot="1" x14ac:dyDescent="0.45">
      <c r="A16"/>
      <c r="B16" s="188">
        <v>24</v>
      </c>
      <c r="C16" s="188" t="s">
        <v>93</v>
      </c>
      <c r="D16" s="188" t="s">
        <v>116</v>
      </c>
      <c r="E16" s="189">
        <v>44828</v>
      </c>
      <c r="F16" s="190" t="s">
        <v>264</v>
      </c>
      <c r="G16" s="191"/>
      <c r="H16" s="119">
        <v>1966</v>
      </c>
      <c r="I16" s="120">
        <v>1872</v>
      </c>
      <c r="J16" s="192">
        <v>7</v>
      </c>
      <c r="K16" s="192">
        <v>3</v>
      </c>
      <c r="AE16"/>
      <c r="AF16" s="202"/>
      <c r="AG16" s="204" t="s">
        <v>195</v>
      </c>
      <c r="AH16" s="205">
        <v>0</v>
      </c>
      <c r="AI16" s="204">
        <v>30</v>
      </c>
      <c r="AJ16" s="206">
        <v>5</v>
      </c>
      <c r="AK16" s="206">
        <v>6</v>
      </c>
      <c r="AL16" s="207" t="s">
        <v>162</v>
      </c>
      <c r="AM16" s="207" t="s">
        <v>141</v>
      </c>
      <c r="AN16"/>
      <c r="AO16"/>
      <c r="AP16" s="203"/>
      <c r="AQ16"/>
    </row>
    <row r="17" spans="1:43" ht="16" customHeight="1" thickBot="1" x14ac:dyDescent="0.45">
      <c r="A17"/>
      <c r="B17" s="106">
        <v>38</v>
      </c>
      <c r="C17" s="106" t="s">
        <v>112</v>
      </c>
      <c r="D17" s="106" t="s">
        <v>22</v>
      </c>
      <c r="E17" s="116">
        <v>44835</v>
      </c>
      <c r="F17" s="184" t="s">
        <v>264</v>
      </c>
      <c r="G17" s="185"/>
      <c r="H17" s="119">
        <v>1700</v>
      </c>
      <c r="I17" s="120">
        <v>1728</v>
      </c>
      <c r="J17" s="121">
        <v>2</v>
      </c>
      <c r="K17" s="121">
        <v>8</v>
      </c>
      <c r="AE17" s="142"/>
      <c r="AF17" s="202"/>
      <c r="AG17" s="178" t="s">
        <v>169</v>
      </c>
      <c r="AH17" s="177">
        <v>0</v>
      </c>
      <c r="AI17" s="178">
        <v>4</v>
      </c>
      <c r="AJ17" s="165">
        <v>2</v>
      </c>
      <c r="AK17" s="165">
        <v>6</v>
      </c>
      <c r="AL17" s="179" t="s">
        <v>162</v>
      </c>
      <c r="AM17" s="179" t="s">
        <v>138</v>
      </c>
      <c r="AN17"/>
      <c r="AO17"/>
      <c r="AP17" s="203"/>
      <c r="AQ17"/>
    </row>
    <row r="18" spans="1:43" ht="16" customHeight="1" thickBot="1" x14ac:dyDescent="0.45">
      <c r="A18"/>
      <c r="B18" s="106">
        <v>39</v>
      </c>
      <c r="C18" s="106" t="s">
        <v>108</v>
      </c>
      <c r="D18" s="106" t="s">
        <v>107</v>
      </c>
      <c r="E18" s="116">
        <v>44835</v>
      </c>
      <c r="F18" s="184" t="s">
        <v>294</v>
      </c>
      <c r="G18" s="185"/>
      <c r="H18" s="119">
        <v>1770</v>
      </c>
      <c r="I18" s="120">
        <v>1726</v>
      </c>
      <c r="J18" s="121">
        <v>6</v>
      </c>
      <c r="K18" s="121">
        <v>4</v>
      </c>
      <c r="AE18" s="142"/>
      <c r="AF18" s="202"/>
      <c r="AG18" s="170" t="s">
        <v>170</v>
      </c>
      <c r="AH18" s="169">
        <v>0</v>
      </c>
      <c r="AI18" s="170">
        <v>5</v>
      </c>
      <c r="AJ18" s="171">
        <v>5</v>
      </c>
      <c r="AK18" s="171">
        <v>7</v>
      </c>
      <c r="AL18" s="172" t="s">
        <v>163</v>
      </c>
      <c r="AM18" s="172" t="s">
        <v>141</v>
      </c>
      <c r="AN18"/>
      <c r="AO18"/>
      <c r="AP18" s="203"/>
      <c r="AQ18"/>
    </row>
    <row r="19" spans="1:43" ht="16" customHeight="1" thickBot="1" x14ac:dyDescent="0.45">
      <c r="A19"/>
      <c r="B19" s="123">
        <v>60</v>
      </c>
      <c r="C19" s="123" t="s">
        <v>22</v>
      </c>
      <c r="D19" s="123" t="s">
        <v>116</v>
      </c>
      <c r="E19" s="124">
        <v>44842</v>
      </c>
      <c r="F19" s="125" t="s">
        <v>265</v>
      </c>
      <c r="G19" s="126"/>
      <c r="H19" s="119">
        <v>1862</v>
      </c>
      <c r="I19" s="120">
        <v>1985</v>
      </c>
      <c r="J19" s="127">
        <v>0</v>
      </c>
      <c r="K19" s="127">
        <v>10</v>
      </c>
      <c r="AE19" s="142"/>
      <c r="AF19" s="202"/>
      <c r="AG19" s="204" t="s">
        <v>171</v>
      </c>
      <c r="AH19" s="205">
        <v>0</v>
      </c>
      <c r="AI19" s="204">
        <v>6</v>
      </c>
      <c r="AJ19" s="206">
        <v>4</v>
      </c>
      <c r="AK19" s="206">
        <v>3</v>
      </c>
      <c r="AL19" s="207" t="s">
        <v>139</v>
      </c>
      <c r="AM19" s="207" t="s">
        <v>140</v>
      </c>
      <c r="AN19"/>
      <c r="AO19"/>
      <c r="AP19" s="203"/>
      <c r="AQ19"/>
    </row>
    <row r="20" spans="1:43" ht="16" customHeight="1" thickBot="1" x14ac:dyDescent="0.45">
      <c r="A20"/>
      <c r="B20" s="106">
        <v>61</v>
      </c>
      <c r="C20" s="106" t="s">
        <v>112</v>
      </c>
      <c r="D20" s="106" t="s">
        <v>107</v>
      </c>
      <c r="E20" s="116">
        <v>44842</v>
      </c>
      <c r="F20" s="186" t="s">
        <v>265</v>
      </c>
      <c r="G20" s="118"/>
      <c r="H20" s="119">
        <v>1746</v>
      </c>
      <c r="I20" s="120">
        <v>1866</v>
      </c>
      <c r="J20" s="121">
        <v>0</v>
      </c>
      <c r="K20" s="121">
        <v>10</v>
      </c>
      <c r="AE20" s="142"/>
      <c r="AF20" s="202"/>
      <c r="AG20" s="178" t="s">
        <v>172</v>
      </c>
      <c r="AH20" s="177">
        <v>0</v>
      </c>
      <c r="AI20" s="178">
        <v>7</v>
      </c>
      <c r="AJ20" s="165">
        <v>5</v>
      </c>
      <c r="AK20" s="165">
        <v>2</v>
      </c>
      <c r="AL20" s="179" t="s">
        <v>138</v>
      </c>
      <c r="AM20" s="179" t="s">
        <v>141</v>
      </c>
      <c r="AN20"/>
      <c r="AO20"/>
      <c r="AP20" s="203"/>
      <c r="AQ20"/>
    </row>
    <row r="21" spans="1:43" ht="16" customHeight="1" thickBot="1" x14ac:dyDescent="0.45">
      <c r="A21"/>
      <c r="B21" s="106">
        <v>74</v>
      </c>
      <c r="C21" s="106" t="s">
        <v>93</v>
      </c>
      <c r="D21" s="106" t="s">
        <v>108</v>
      </c>
      <c r="E21" s="116">
        <v>44849</v>
      </c>
      <c r="F21" s="186" t="s">
        <v>265</v>
      </c>
      <c r="G21" s="185"/>
      <c r="H21" s="119">
        <v>1821</v>
      </c>
      <c r="I21" s="120">
        <v>1948</v>
      </c>
      <c r="J21" s="121">
        <v>2</v>
      </c>
      <c r="K21" s="121">
        <v>8</v>
      </c>
      <c r="AE21" s="142"/>
      <c r="AF21" s="202"/>
      <c r="AG21" s="170" t="s">
        <v>173</v>
      </c>
      <c r="AH21" s="169">
        <v>0</v>
      </c>
      <c r="AI21" s="170">
        <v>8</v>
      </c>
      <c r="AJ21" s="171">
        <v>4</v>
      </c>
      <c r="AK21" s="171">
        <v>6</v>
      </c>
      <c r="AL21" s="172" t="s">
        <v>162</v>
      </c>
      <c r="AM21" s="172" t="s">
        <v>140</v>
      </c>
      <c r="AN21"/>
      <c r="AO21"/>
      <c r="AP21" s="203"/>
      <c r="AQ21"/>
    </row>
    <row r="22" spans="1:43" ht="16" customHeight="1" thickBot="1" x14ac:dyDescent="0.45">
      <c r="A22"/>
      <c r="B22" s="123">
        <v>92</v>
      </c>
      <c r="C22" s="123" t="s">
        <v>107</v>
      </c>
      <c r="D22" s="123" t="s">
        <v>22</v>
      </c>
      <c r="E22" s="116">
        <v>44870</v>
      </c>
      <c r="F22" s="186" t="s">
        <v>264</v>
      </c>
      <c r="G22" s="126"/>
      <c r="H22" s="119">
        <v>2027</v>
      </c>
      <c r="I22" s="120">
        <v>1823</v>
      </c>
      <c r="J22" s="127">
        <v>10</v>
      </c>
      <c r="K22" s="127">
        <v>0</v>
      </c>
      <c r="AE22" s="142"/>
      <c r="AF22" s="202"/>
      <c r="AG22" s="204" t="s">
        <v>174</v>
      </c>
      <c r="AH22" s="205">
        <v>0</v>
      </c>
      <c r="AI22" s="204">
        <v>9</v>
      </c>
      <c r="AJ22" s="206">
        <v>3</v>
      </c>
      <c r="AK22" s="206">
        <v>7</v>
      </c>
      <c r="AL22" s="207" t="s">
        <v>163</v>
      </c>
      <c r="AM22" s="207" t="s">
        <v>139</v>
      </c>
      <c r="AN22"/>
      <c r="AO22"/>
      <c r="AP22" s="203"/>
      <c r="AQ22"/>
    </row>
    <row r="23" spans="1:43" ht="16" customHeight="1" thickBot="1" x14ac:dyDescent="0.45">
      <c r="A23"/>
      <c r="B23" s="106">
        <v>93</v>
      </c>
      <c r="C23" s="106" t="s">
        <v>116</v>
      </c>
      <c r="D23" s="106" t="s">
        <v>108</v>
      </c>
      <c r="E23" s="116">
        <v>44870</v>
      </c>
      <c r="F23" s="184" t="s">
        <v>264</v>
      </c>
      <c r="G23" s="185"/>
      <c r="H23" s="119">
        <v>1966</v>
      </c>
      <c r="I23" s="120">
        <v>1806</v>
      </c>
      <c r="J23" s="121">
        <v>10</v>
      </c>
      <c r="K23" s="121">
        <v>0</v>
      </c>
      <c r="AE23" s="142"/>
      <c r="AF23" s="202"/>
      <c r="AG23" s="178" t="s">
        <v>175</v>
      </c>
      <c r="AH23" s="177">
        <v>0</v>
      </c>
      <c r="AI23" s="178">
        <v>10</v>
      </c>
      <c r="AJ23" s="165">
        <v>2</v>
      </c>
      <c r="AK23" s="165">
        <v>4</v>
      </c>
      <c r="AL23" s="179" t="s">
        <v>140</v>
      </c>
      <c r="AM23" s="179" t="s">
        <v>138</v>
      </c>
      <c r="AN23"/>
      <c r="AO23"/>
      <c r="AP23" s="203"/>
      <c r="AQ23"/>
    </row>
    <row r="24" spans="1:43" ht="16" customHeight="1" thickBot="1" x14ac:dyDescent="0.45">
      <c r="A24"/>
      <c r="B24" s="101">
        <v>94</v>
      </c>
      <c r="C24" s="101" t="s">
        <v>112</v>
      </c>
      <c r="D24" s="101" t="s">
        <v>93</v>
      </c>
      <c r="E24" s="116">
        <v>44870</v>
      </c>
      <c r="F24" s="184" t="s">
        <v>264</v>
      </c>
      <c r="G24" s="118"/>
      <c r="H24" s="119">
        <v>1760</v>
      </c>
      <c r="I24" s="120">
        <v>1917</v>
      </c>
      <c r="J24" s="122">
        <v>2</v>
      </c>
      <c r="K24" s="122">
        <v>8</v>
      </c>
      <c r="AE24" s="142"/>
      <c r="AF24" s="202"/>
      <c r="AG24" s="170" t="s">
        <v>176</v>
      </c>
      <c r="AH24" s="169">
        <v>0</v>
      </c>
      <c r="AI24" s="170">
        <v>11</v>
      </c>
      <c r="AJ24" s="171">
        <v>3</v>
      </c>
      <c r="AK24" s="171">
        <v>5</v>
      </c>
      <c r="AL24" s="172" t="s">
        <v>141</v>
      </c>
      <c r="AM24" s="172" t="s">
        <v>139</v>
      </c>
      <c r="AN24"/>
      <c r="AO24"/>
      <c r="AP24" s="203"/>
      <c r="AQ24"/>
    </row>
    <row r="25" spans="1:43" ht="16" customHeight="1" thickBot="1" x14ac:dyDescent="0.45">
      <c r="A25"/>
      <c r="B25" s="123">
        <v>111</v>
      </c>
      <c r="C25" s="123" t="s">
        <v>22</v>
      </c>
      <c r="D25" s="123" t="s">
        <v>108</v>
      </c>
      <c r="E25" s="124">
        <v>44884</v>
      </c>
      <c r="F25" s="125" t="s">
        <v>264</v>
      </c>
      <c r="G25" s="126"/>
      <c r="H25" s="119">
        <v>1856</v>
      </c>
      <c r="I25" s="120">
        <v>1867</v>
      </c>
      <c r="J25" s="127">
        <v>4</v>
      </c>
      <c r="K25" s="127">
        <v>6</v>
      </c>
      <c r="AE25" s="142"/>
      <c r="AF25" s="202"/>
      <c r="AG25" s="204" t="s">
        <v>177</v>
      </c>
      <c r="AH25" s="205">
        <v>0</v>
      </c>
      <c r="AI25" s="204">
        <v>12</v>
      </c>
      <c r="AJ25" s="206">
        <v>7</v>
      </c>
      <c r="AK25" s="206">
        <v>6</v>
      </c>
      <c r="AL25" s="207" t="s">
        <v>162</v>
      </c>
      <c r="AM25" s="207" t="s">
        <v>163</v>
      </c>
      <c r="AN25"/>
      <c r="AO25"/>
      <c r="AP25" s="203"/>
      <c r="AQ25"/>
    </row>
    <row r="26" spans="1:43" ht="16" customHeight="1" thickBot="1" x14ac:dyDescent="0.45">
      <c r="A26"/>
      <c r="B26" s="106">
        <v>131</v>
      </c>
      <c r="C26" s="106" t="s">
        <v>107</v>
      </c>
      <c r="D26" s="106" t="s">
        <v>93</v>
      </c>
      <c r="E26" s="187">
        <v>44898</v>
      </c>
      <c r="F26" s="184" t="s">
        <v>265</v>
      </c>
      <c r="G26" s="118"/>
      <c r="H26" s="119">
        <v>1953</v>
      </c>
      <c r="I26" s="120">
        <v>1751</v>
      </c>
      <c r="J26" s="121">
        <v>10</v>
      </c>
      <c r="K26" s="121">
        <v>0</v>
      </c>
      <c r="AE26" s="142"/>
      <c r="AF26" s="202"/>
      <c r="AG26" s="178" t="s">
        <v>178</v>
      </c>
      <c r="AH26" s="177">
        <v>0</v>
      </c>
      <c r="AI26" s="178">
        <v>13</v>
      </c>
      <c r="AJ26" s="165">
        <v>3</v>
      </c>
      <c r="AK26" s="165">
        <v>2</v>
      </c>
      <c r="AL26" s="179" t="s">
        <v>138</v>
      </c>
      <c r="AM26" s="179" t="s">
        <v>139</v>
      </c>
      <c r="AN26"/>
      <c r="AO26"/>
      <c r="AP26" s="203"/>
      <c r="AQ26"/>
    </row>
    <row r="27" spans="1:43" ht="16" customHeight="1" thickBot="1" x14ac:dyDescent="0.45">
      <c r="A27"/>
      <c r="B27" s="106">
        <v>132</v>
      </c>
      <c r="C27" s="106" t="s">
        <v>116</v>
      </c>
      <c r="D27" s="106" t="s">
        <v>112</v>
      </c>
      <c r="E27" s="187">
        <v>44898</v>
      </c>
      <c r="F27" s="184" t="s">
        <v>265</v>
      </c>
      <c r="G27" s="185"/>
      <c r="H27" s="119">
        <v>2052</v>
      </c>
      <c r="I27" s="120">
        <v>1661</v>
      </c>
      <c r="J27" s="121">
        <v>10</v>
      </c>
      <c r="K27" s="121">
        <v>0</v>
      </c>
      <c r="AE27" s="142"/>
      <c r="AF27" s="202"/>
      <c r="AG27" s="170" t="s">
        <v>179</v>
      </c>
      <c r="AH27" s="169">
        <v>0</v>
      </c>
      <c r="AI27" s="170">
        <v>14</v>
      </c>
      <c r="AJ27" s="171">
        <v>7</v>
      </c>
      <c r="AK27" s="171">
        <v>4</v>
      </c>
      <c r="AL27" s="172" t="s">
        <v>140</v>
      </c>
      <c r="AM27" s="172" t="s">
        <v>163</v>
      </c>
      <c r="AN27"/>
      <c r="AO27"/>
      <c r="AP27" s="203"/>
      <c r="AQ27"/>
    </row>
    <row r="28" spans="1:43" ht="16" customHeight="1" thickBot="1" x14ac:dyDescent="0.45">
      <c r="A28"/>
      <c r="B28" s="188">
        <v>159</v>
      </c>
      <c r="C28" s="188" t="s">
        <v>93</v>
      </c>
      <c r="D28" s="188" t="s">
        <v>22</v>
      </c>
      <c r="E28" s="189">
        <v>44933</v>
      </c>
      <c r="F28" s="190" t="s">
        <v>265</v>
      </c>
      <c r="G28" s="191"/>
      <c r="H28" s="119"/>
      <c r="I28" s="120"/>
      <c r="J28" s="192"/>
      <c r="K28" s="192"/>
      <c r="AE28" s="142"/>
      <c r="AF28" s="202"/>
      <c r="AG28" s="204" t="s">
        <v>180</v>
      </c>
      <c r="AH28" s="205">
        <v>0</v>
      </c>
      <c r="AI28" s="204">
        <v>15</v>
      </c>
      <c r="AJ28" s="206">
        <v>6</v>
      </c>
      <c r="AK28" s="206">
        <v>5</v>
      </c>
      <c r="AL28" s="207" t="s">
        <v>141</v>
      </c>
      <c r="AM28" s="207" t="s">
        <v>162</v>
      </c>
      <c r="AN28"/>
      <c r="AO28"/>
      <c r="AP28" s="203"/>
      <c r="AQ28"/>
    </row>
    <row r="29" spans="1:43" ht="16" customHeight="1" thickBot="1" x14ac:dyDescent="0.45">
      <c r="A29"/>
      <c r="B29" s="101">
        <v>160</v>
      </c>
      <c r="C29" s="101" t="s">
        <v>112</v>
      </c>
      <c r="D29" s="101" t="s">
        <v>108</v>
      </c>
      <c r="E29" s="116">
        <v>44933</v>
      </c>
      <c r="F29" s="117" t="s">
        <v>265</v>
      </c>
      <c r="G29" s="118"/>
      <c r="H29" s="119"/>
      <c r="I29" s="120"/>
      <c r="J29" s="122"/>
      <c r="K29" s="122"/>
      <c r="AE29" s="142"/>
      <c r="AF29" s="202"/>
      <c r="AG29" s="178" t="s">
        <v>181</v>
      </c>
      <c r="AH29" s="177">
        <v>0</v>
      </c>
      <c r="AI29" s="178">
        <v>16</v>
      </c>
      <c r="AJ29" s="165">
        <v>2</v>
      </c>
      <c r="AK29" s="165">
        <v>7</v>
      </c>
      <c r="AL29" s="179" t="s">
        <v>163</v>
      </c>
      <c r="AM29" s="179" t="s">
        <v>138</v>
      </c>
      <c r="AN29"/>
      <c r="AO29"/>
      <c r="AP29" s="203"/>
      <c r="AQ29"/>
    </row>
    <row r="30" spans="1:43" ht="16" customHeight="1" thickBot="1" x14ac:dyDescent="0.45">
      <c r="A30"/>
      <c r="B30" s="106">
        <v>161</v>
      </c>
      <c r="C30" s="106" t="s">
        <v>116</v>
      </c>
      <c r="D30" s="106" t="s">
        <v>107</v>
      </c>
      <c r="E30" s="187">
        <v>44933</v>
      </c>
      <c r="F30" s="186" t="s">
        <v>265</v>
      </c>
      <c r="G30" s="185"/>
      <c r="H30" s="119"/>
      <c r="I30" s="120"/>
      <c r="J30" s="121"/>
      <c r="K30" s="121"/>
      <c r="AE30" s="142"/>
      <c r="AF30" s="202"/>
      <c r="AG30" s="170" t="s">
        <v>182</v>
      </c>
      <c r="AH30" s="169">
        <v>0</v>
      </c>
      <c r="AI30" s="170">
        <v>17</v>
      </c>
      <c r="AJ30" s="171">
        <v>3</v>
      </c>
      <c r="AK30" s="171">
        <v>6</v>
      </c>
      <c r="AL30" s="172" t="s">
        <v>162</v>
      </c>
      <c r="AM30" s="172" t="s">
        <v>139</v>
      </c>
      <c r="AN30"/>
      <c r="AO30"/>
      <c r="AP30" s="203"/>
      <c r="AQ30"/>
    </row>
    <row r="31" spans="1:43" ht="16" customHeight="1" thickBot="1" x14ac:dyDescent="0.45">
      <c r="A31"/>
      <c r="B31" s="123">
        <v>177</v>
      </c>
      <c r="C31" s="123" t="s">
        <v>22</v>
      </c>
      <c r="D31" s="123" t="s">
        <v>112</v>
      </c>
      <c r="E31" s="124">
        <v>44947</v>
      </c>
      <c r="F31" s="125" t="s">
        <v>264</v>
      </c>
      <c r="G31" s="126"/>
      <c r="H31" s="119"/>
      <c r="I31" s="120"/>
      <c r="J31" s="127"/>
      <c r="K31" s="127"/>
      <c r="AE31" s="142"/>
      <c r="AF31" s="202"/>
      <c r="AG31" s="204" t="s">
        <v>183</v>
      </c>
      <c r="AH31" s="205">
        <v>0</v>
      </c>
      <c r="AI31" s="204">
        <v>18</v>
      </c>
      <c r="AJ31" s="206">
        <v>4</v>
      </c>
      <c r="AK31" s="206">
        <v>5</v>
      </c>
      <c r="AL31" s="207" t="s">
        <v>141</v>
      </c>
      <c r="AM31" s="207" t="s">
        <v>140</v>
      </c>
      <c r="AN31"/>
      <c r="AO31"/>
      <c r="AP31" s="203"/>
      <c r="AQ31"/>
    </row>
    <row r="32" spans="1:43" ht="16" customHeight="1" thickBot="1" x14ac:dyDescent="0.45">
      <c r="A32"/>
      <c r="B32" s="106">
        <v>178</v>
      </c>
      <c r="C32" s="106" t="s">
        <v>116</v>
      </c>
      <c r="D32" s="106" t="s">
        <v>93</v>
      </c>
      <c r="E32" s="187">
        <v>44947</v>
      </c>
      <c r="F32" s="184" t="s">
        <v>264</v>
      </c>
      <c r="G32" s="185"/>
      <c r="H32" s="119"/>
      <c r="I32" s="120"/>
      <c r="J32" s="121"/>
      <c r="K32" s="121"/>
      <c r="AE32" s="142"/>
      <c r="AF32" s="202"/>
      <c r="AG32" s="178" t="s">
        <v>184</v>
      </c>
      <c r="AH32" s="177">
        <v>0</v>
      </c>
      <c r="AI32" s="178">
        <v>19</v>
      </c>
      <c r="AJ32" s="165">
        <v>6</v>
      </c>
      <c r="AK32" s="165">
        <v>2</v>
      </c>
      <c r="AL32" s="179" t="s">
        <v>138</v>
      </c>
      <c r="AM32" s="179" t="s">
        <v>162</v>
      </c>
      <c r="AN32"/>
      <c r="AO32"/>
      <c r="AP32" s="203"/>
      <c r="AQ32"/>
    </row>
    <row r="33" spans="1:43" ht="16" customHeight="1" thickBot="1" x14ac:dyDescent="0.45">
      <c r="A33"/>
      <c r="B33" s="106">
        <v>179</v>
      </c>
      <c r="C33" s="106" t="s">
        <v>107</v>
      </c>
      <c r="D33" s="106" t="s">
        <v>108</v>
      </c>
      <c r="E33" s="116">
        <v>44947</v>
      </c>
      <c r="F33" s="184" t="s">
        <v>264</v>
      </c>
      <c r="G33" s="185"/>
      <c r="H33" s="119"/>
      <c r="I33" s="120"/>
      <c r="J33" s="121"/>
      <c r="K33" s="121"/>
      <c r="AE33" s="142"/>
      <c r="AF33" s="202"/>
      <c r="AG33" s="170" t="s">
        <v>185</v>
      </c>
      <c r="AH33" s="169">
        <v>0</v>
      </c>
      <c r="AI33" s="170">
        <v>20</v>
      </c>
      <c r="AJ33" s="171">
        <v>7</v>
      </c>
      <c r="AK33" s="171">
        <v>5</v>
      </c>
      <c r="AL33" s="172" t="s">
        <v>141</v>
      </c>
      <c r="AM33" s="172" t="s">
        <v>163</v>
      </c>
      <c r="AN33"/>
      <c r="AO33"/>
      <c r="AP33" s="203"/>
      <c r="AQ33"/>
    </row>
    <row r="34" spans="1:43" ht="16" customHeight="1" thickBot="1" x14ac:dyDescent="0.45">
      <c r="A34"/>
      <c r="B34" s="123">
        <v>216</v>
      </c>
      <c r="C34" s="123" t="s">
        <v>116</v>
      </c>
      <c r="D34" s="123" t="s">
        <v>22</v>
      </c>
      <c r="E34" s="124">
        <v>44968</v>
      </c>
      <c r="F34" s="125" t="s">
        <v>265</v>
      </c>
      <c r="G34" s="126"/>
      <c r="H34" s="119"/>
      <c r="I34" s="262"/>
      <c r="J34" s="127"/>
      <c r="K34" s="127"/>
      <c r="AE34"/>
      <c r="AF34" s="202"/>
      <c r="AG34" s="204" t="s">
        <v>186</v>
      </c>
      <c r="AH34" s="205">
        <v>0</v>
      </c>
      <c r="AI34" s="204">
        <v>21</v>
      </c>
      <c r="AJ34" s="206">
        <v>3</v>
      </c>
      <c r="AK34" s="206">
        <v>4</v>
      </c>
      <c r="AL34" s="207" t="s">
        <v>140</v>
      </c>
      <c r="AM34" s="207" t="s">
        <v>139</v>
      </c>
      <c r="AN34"/>
      <c r="AO34"/>
      <c r="AP34" s="203"/>
      <c r="AQ34"/>
    </row>
    <row r="35" spans="1:43" ht="16" customHeight="1" thickBot="1" x14ac:dyDescent="0.45">
      <c r="A35"/>
      <c r="B35" s="106">
        <v>217</v>
      </c>
      <c r="C35" s="106" t="s">
        <v>107</v>
      </c>
      <c r="D35" s="106" t="s">
        <v>112</v>
      </c>
      <c r="E35" s="187">
        <v>44968</v>
      </c>
      <c r="F35" s="186" t="s">
        <v>265</v>
      </c>
      <c r="G35" s="185"/>
      <c r="H35" s="119"/>
      <c r="I35" s="120"/>
      <c r="J35" s="121"/>
      <c r="K35" s="121"/>
      <c r="AE35"/>
      <c r="AF35" s="202"/>
      <c r="AG35" s="178" t="s">
        <v>187</v>
      </c>
      <c r="AH35" s="177">
        <v>0</v>
      </c>
      <c r="AI35" s="178">
        <v>22</v>
      </c>
      <c r="AJ35" s="165">
        <v>2</v>
      </c>
      <c r="AK35" s="165">
        <v>5</v>
      </c>
      <c r="AL35" s="179" t="s">
        <v>141</v>
      </c>
      <c r="AM35" s="179" t="s">
        <v>138</v>
      </c>
      <c r="AN35"/>
      <c r="AO35"/>
      <c r="AP35" s="203"/>
      <c r="AQ35"/>
    </row>
    <row r="36" spans="1:43" ht="16" customHeight="1" thickBot="1" x14ac:dyDescent="0.45">
      <c r="A36"/>
      <c r="B36" s="106">
        <v>218</v>
      </c>
      <c r="C36" s="106" t="s">
        <v>108</v>
      </c>
      <c r="D36" s="106" t="s">
        <v>93</v>
      </c>
      <c r="E36" s="187">
        <v>44968</v>
      </c>
      <c r="F36" s="184" t="s">
        <v>265</v>
      </c>
      <c r="G36" s="118"/>
      <c r="H36" s="119"/>
      <c r="I36" s="120"/>
      <c r="J36" s="121"/>
      <c r="K36" s="121"/>
      <c r="AE36"/>
      <c r="AF36" s="202"/>
      <c r="AG36" s="170" t="s">
        <v>188</v>
      </c>
      <c r="AH36" s="169">
        <v>0</v>
      </c>
      <c r="AI36" s="170">
        <v>23</v>
      </c>
      <c r="AJ36" s="171">
        <v>6</v>
      </c>
      <c r="AK36" s="171">
        <v>4</v>
      </c>
      <c r="AL36" s="172" t="s">
        <v>140</v>
      </c>
      <c r="AM36" s="172" t="s">
        <v>162</v>
      </c>
      <c r="AN36"/>
      <c r="AO36"/>
      <c r="AP36" s="203"/>
      <c r="AQ36"/>
    </row>
    <row r="37" spans="1:43" ht="16" customHeight="1" thickBot="1" x14ac:dyDescent="0.45">
      <c r="A37"/>
      <c r="B37" s="123">
        <v>254</v>
      </c>
      <c r="C37" s="123" t="s">
        <v>22</v>
      </c>
      <c r="D37" s="123" t="s">
        <v>107</v>
      </c>
      <c r="E37" s="124">
        <v>44989</v>
      </c>
      <c r="F37" s="125" t="s">
        <v>297</v>
      </c>
      <c r="G37" s="126"/>
      <c r="H37" s="119"/>
      <c r="I37" s="120"/>
      <c r="J37" s="127"/>
      <c r="K37" s="127"/>
      <c r="AE37"/>
      <c r="AF37" s="202"/>
      <c r="AG37" s="204" t="s">
        <v>189</v>
      </c>
      <c r="AH37" s="205">
        <v>0</v>
      </c>
      <c r="AI37" s="204">
        <v>24</v>
      </c>
      <c r="AJ37" s="206">
        <v>7</v>
      </c>
      <c r="AK37" s="206">
        <v>3</v>
      </c>
      <c r="AL37" s="207" t="s">
        <v>139</v>
      </c>
      <c r="AM37" s="207" t="s">
        <v>163</v>
      </c>
      <c r="AN37"/>
      <c r="AO37"/>
      <c r="AP37" s="203"/>
      <c r="AQ37"/>
    </row>
    <row r="38" spans="1:43" ht="16" customHeight="1" thickBot="1" x14ac:dyDescent="0.45">
      <c r="A38"/>
      <c r="B38" s="106">
        <v>255</v>
      </c>
      <c r="C38" s="106" t="s">
        <v>108</v>
      </c>
      <c r="D38" s="106" t="s">
        <v>116</v>
      </c>
      <c r="E38" s="116">
        <v>44989</v>
      </c>
      <c r="F38" s="184" t="s">
        <v>297</v>
      </c>
      <c r="G38" s="185"/>
      <c r="H38" s="119"/>
      <c r="I38" s="120"/>
      <c r="J38" s="121"/>
      <c r="K38" s="121"/>
      <c r="AE38"/>
      <c r="AF38" s="202"/>
      <c r="AG38" s="178" t="s">
        <v>190</v>
      </c>
      <c r="AH38" s="177">
        <v>0</v>
      </c>
      <c r="AI38" s="178">
        <v>25</v>
      </c>
      <c r="AJ38" s="165">
        <v>4</v>
      </c>
      <c r="AK38" s="165">
        <v>2</v>
      </c>
      <c r="AL38" s="179" t="s">
        <v>138</v>
      </c>
      <c r="AM38" s="179" t="s">
        <v>140</v>
      </c>
      <c r="AN38"/>
      <c r="AO38"/>
      <c r="AP38" s="203"/>
      <c r="AQ38"/>
    </row>
    <row r="39" spans="1:43" ht="16" customHeight="1" thickBot="1" x14ac:dyDescent="0.45">
      <c r="A39"/>
      <c r="B39" s="101">
        <v>256</v>
      </c>
      <c r="C39" s="101" t="s">
        <v>93</v>
      </c>
      <c r="D39" s="101" t="s">
        <v>112</v>
      </c>
      <c r="E39" s="116">
        <v>44989</v>
      </c>
      <c r="F39" s="117" t="s">
        <v>297</v>
      </c>
      <c r="G39" s="118"/>
      <c r="H39" s="119"/>
      <c r="I39" s="120"/>
      <c r="J39" s="122"/>
      <c r="K39" s="122"/>
      <c r="AE39"/>
      <c r="AF39" s="202"/>
      <c r="AG39" s="170" t="s">
        <v>191</v>
      </c>
      <c r="AH39" s="169">
        <v>0</v>
      </c>
      <c r="AI39" s="170">
        <v>26</v>
      </c>
      <c r="AJ39" s="171">
        <v>5</v>
      </c>
      <c r="AK39" s="171">
        <v>3</v>
      </c>
      <c r="AL39" s="172" t="s">
        <v>139</v>
      </c>
      <c r="AM39" s="172" t="s">
        <v>141</v>
      </c>
      <c r="AN39"/>
      <c r="AO39"/>
      <c r="AP39" s="203"/>
      <c r="AQ39"/>
    </row>
    <row r="40" spans="1:43" ht="16" customHeight="1" thickBot="1" x14ac:dyDescent="0.45">
      <c r="A40"/>
      <c r="B40" s="101">
        <v>260</v>
      </c>
      <c r="C40" s="123" t="s">
        <v>108</v>
      </c>
      <c r="D40" s="123" t="s">
        <v>22</v>
      </c>
      <c r="E40" s="124">
        <v>45017</v>
      </c>
      <c r="F40" s="125" t="s">
        <v>264</v>
      </c>
      <c r="G40" s="126"/>
      <c r="H40" s="119"/>
      <c r="I40" s="120"/>
      <c r="J40" s="127"/>
      <c r="K40" s="127"/>
      <c r="AE40"/>
      <c r="AF40" s="202"/>
      <c r="AG40" s="204" t="s">
        <v>192</v>
      </c>
      <c r="AH40" s="205">
        <v>0</v>
      </c>
      <c r="AI40" s="204">
        <v>27</v>
      </c>
      <c r="AJ40" s="206">
        <v>6</v>
      </c>
      <c r="AK40" s="206">
        <v>7</v>
      </c>
      <c r="AL40" s="207" t="s">
        <v>163</v>
      </c>
      <c r="AM40" s="207" t="s">
        <v>162</v>
      </c>
      <c r="AN40"/>
      <c r="AO40"/>
      <c r="AP40" s="203"/>
      <c r="AQ40"/>
    </row>
    <row r="41" spans="1:43" ht="16" customHeight="1" thickBot="1" x14ac:dyDescent="0.45">
      <c r="A41"/>
      <c r="B41" s="106">
        <v>261</v>
      </c>
      <c r="C41" s="106" t="s">
        <v>93</v>
      </c>
      <c r="D41" s="106" t="s">
        <v>107</v>
      </c>
      <c r="E41" s="187">
        <v>45017</v>
      </c>
      <c r="F41" s="184" t="s">
        <v>264</v>
      </c>
      <c r="G41" s="185"/>
      <c r="H41" s="119"/>
      <c r="I41" s="120"/>
      <c r="J41" s="121"/>
      <c r="K41" s="121"/>
      <c r="AE41"/>
      <c r="AF41" s="202"/>
      <c r="AG41" s="178" t="s">
        <v>193</v>
      </c>
      <c r="AH41" s="177">
        <v>0</v>
      </c>
      <c r="AI41" s="178">
        <v>28</v>
      </c>
      <c r="AJ41" s="165">
        <v>2</v>
      </c>
      <c r="AK41" s="165">
        <v>3</v>
      </c>
      <c r="AL41" s="179" t="s">
        <v>139</v>
      </c>
      <c r="AM41" s="179" t="s">
        <v>138</v>
      </c>
      <c r="AN41"/>
      <c r="AO41"/>
      <c r="AP41" s="203"/>
      <c r="AQ41"/>
    </row>
    <row r="42" spans="1:43" ht="16" customHeight="1" thickBot="1" x14ac:dyDescent="0.45">
      <c r="A42"/>
      <c r="B42" s="106">
        <v>262</v>
      </c>
      <c r="C42" s="106" t="s">
        <v>112</v>
      </c>
      <c r="D42" s="106" t="s">
        <v>116</v>
      </c>
      <c r="E42" s="187">
        <v>45017</v>
      </c>
      <c r="F42" s="184" t="s">
        <v>264</v>
      </c>
      <c r="G42" s="118"/>
      <c r="H42" s="119"/>
      <c r="I42" s="120"/>
      <c r="J42" s="121"/>
      <c r="K42" s="121"/>
      <c r="AE42"/>
      <c r="AF42" s="202"/>
      <c r="AG42" s="170" t="s">
        <v>194</v>
      </c>
      <c r="AH42" s="169">
        <v>0</v>
      </c>
      <c r="AI42" s="170">
        <v>29</v>
      </c>
      <c r="AJ42" s="171">
        <v>4</v>
      </c>
      <c r="AK42" s="171">
        <v>7</v>
      </c>
      <c r="AL42" s="172" t="s">
        <v>163</v>
      </c>
      <c r="AM42" s="172" t="s">
        <v>140</v>
      </c>
      <c r="AN42"/>
      <c r="AO42"/>
      <c r="AP42" s="203"/>
      <c r="AQ42"/>
    </row>
    <row r="43" spans="1:43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E43"/>
      <c r="AF43"/>
      <c r="AG43"/>
      <c r="AH43"/>
      <c r="AI43"/>
      <c r="AJ43"/>
      <c r="AK43"/>
      <c r="AL43" s="181" t="s">
        <v>156</v>
      </c>
      <c r="AM43" s="181" t="s">
        <v>43</v>
      </c>
      <c r="AN43"/>
      <c r="AO43"/>
      <c r="AP43" s="203"/>
      <c r="AQ43"/>
    </row>
    <row r="44" spans="1:43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E44"/>
      <c r="AF44"/>
      <c r="AG44"/>
      <c r="AH44"/>
      <c r="AI44"/>
      <c r="AJ44"/>
      <c r="AK44"/>
      <c r="AL44" s="180" t="s">
        <v>159</v>
      </c>
      <c r="AM44" s="180" t="s">
        <v>159</v>
      </c>
      <c r="AN44"/>
      <c r="AO44"/>
      <c r="AP44" s="203"/>
      <c r="AQ44"/>
    </row>
    <row r="45" spans="1:43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E45"/>
      <c r="AF45"/>
      <c r="AG45"/>
      <c r="AH45"/>
      <c r="AI45"/>
      <c r="AJ45"/>
      <c r="AK45"/>
      <c r="AL45" s="181" t="s">
        <v>157</v>
      </c>
      <c r="AM45" s="181" t="s">
        <v>158</v>
      </c>
      <c r="AN45"/>
      <c r="AO45"/>
      <c r="AP45" s="203"/>
      <c r="AQ45"/>
    </row>
    <row r="46" spans="1:43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E46"/>
      <c r="AF46"/>
      <c r="AG46"/>
      <c r="AH46"/>
      <c r="AI46"/>
      <c r="AJ46"/>
      <c r="AK46"/>
      <c r="AL46" s="180" t="s">
        <v>159</v>
      </c>
      <c r="AM46" s="180" t="s">
        <v>159</v>
      </c>
      <c r="AN46"/>
      <c r="AO46"/>
      <c r="AP46" s="203"/>
      <c r="AQ46"/>
    </row>
    <row r="47" spans="1:43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203"/>
      <c r="AQ47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H14:AH42">
    <cfRule type="expression" dxfId="23" priority="2">
      <formula>AH14=1</formula>
    </cfRule>
  </conditionalFormatting>
  <conditionalFormatting sqref="AF5:AK10">
    <cfRule type="duplicateValues" dxfId="22" priority="3"/>
    <cfRule type="expression" dxfId="21" priority="4">
      <formula>AND(AF5&lt;=$AI$2,ISNUMBER(AF5))</formula>
    </cfRule>
  </conditionalFormatting>
  <dataValidations count="1">
    <dataValidation type="list" allowBlank="1" showInputMessage="1" showErrorMessage="1" sqref="C44:D44 C46:D46" xr:uid="{00000000-0002-0000-1C00-000000000000}">
      <formula1>teams</formula1>
    </dataValidation>
  </dataValidations>
  <hyperlinks>
    <hyperlink ref="L3:M3" location="FORSIDE!A1" display="Forside" xr:uid="{00000000-0004-0000-1C00-000000000000}"/>
  </hyperlinks>
  <pageMargins left="0.59055118110236227" right="0.19685039370078741" top="0.39370078740157483" bottom="0.1968503937007874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/>
  <dimension ref="A1:L39"/>
  <sheetViews>
    <sheetView workbookViewId="0">
      <selection activeCell="F14" sqref="F14"/>
    </sheetView>
  </sheetViews>
  <sheetFormatPr defaultColWidth="9.1796875" defaultRowHeight="12.5" x14ac:dyDescent="0.25"/>
  <cols>
    <col min="1" max="2" width="8.54296875" style="14" customWidth="1"/>
    <col min="3" max="3" width="25.54296875" style="14" customWidth="1"/>
    <col min="4" max="4" width="8.54296875" style="14" customWidth="1"/>
    <col min="5" max="5" width="10.54296875" style="14" customWidth="1"/>
    <col min="6" max="6" width="25.54296875" style="14" customWidth="1"/>
    <col min="7" max="7" width="0.1796875" style="14" hidden="1" customWidth="1"/>
    <col min="8" max="12" width="9.1796875" style="14" hidden="1" customWidth="1"/>
    <col min="13" max="13" width="0.1796875" style="14" customWidth="1"/>
    <col min="14" max="16384" width="9.1796875" style="14"/>
  </cols>
  <sheetData>
    <row r="1" spans="1:12" ht="15.5" x14ac:dyDescent="0.35">
      <c r="A1" s="1" t="s">
        <v>7</v>
      </c>
      <c r="B1" s="2"/>
      <c r="C1" s="1"/>
      <c r="D1" s="1"/>
      <c r="E1" s="339"/>
      <c r="F1" s="339"/>
      <c r="G1" s="1"/>
      <c r="H1" s="1"/>
      <c r="I1" s="1"/>
      <c r="J1" s="1"/>
      <c r="K1" s="1"/>
      <c r="L1" s="1"/>
    </row>
    <row r="2" spans="1:12" ht="15.5" x14ac:dyDescent="0.35">
      <c r="A2" s="1" t="s">
        <v>5</v>
      </c>
      <c r="B2" s="2"/>
      <c r="C2" s="1"/>
      <c r="D2" s="1"/>
      <c r="E2" s="2"/>
      <c r="F2" s="1"/>
      <c r="G2" s="1"/>
    </row>
    <row r="3" spans="1:12" ht="15.5" x14ac:dyDescent="0.35">
      <c r="A3" s="1"/>
      <c r="B3" s="2"/>
      <c r="C3" s="1"/>
      <c r="D3" s="1"/>
      <c r="E3" s="2"/>
      <c r="F3" s="1"/>
      <c r="G3" s="1"/>
    </row>
    <row r="4" spans="1:12" ht="15.5" x14ac:dyDescent="0.35">
      <c r="A4" s="2"/>
      <c r="B4" s="2"/>
      <c r="C4" s="1"/>
      <c r="D4" s="1"/>
      <c r="E4" s="2"/>
      <c r="F4" s="1"/>
      <c r="G4" s="1"/>
    </row>
    <row r="5" spans="1:12" ht="15.5" x14ac:dyDescent="0.35">
      <c r="A5" s="2"/>
      <c r="B5" s="338" t="s">
        <v>226</v>
      </c>
      <c r="C5" s="338"/>
      <c r="D5" s="338"/>
      <c r="E5" s="338"/>
      <c r="F5" s="338"/>
      <c r="G5" s="338"/>
    </row>
    <row r="6" spans="1:12" ht="15.5" x14ac:dyDescent="0.35">
      <c r="A6" s="2"/>
      <c r="B6" s="3"/>
      <c r="C6" s="3"/>
      <c r="D6" s="3"/>
      <c r="E6" s="3"/>
      <c r="F6" s="3"/>
      <c r="G6" s="3"/>
    </row>
    <row r="7" spans="1:12" ht="15.5" x14ac:dyDescent="0.35">
      <c r="A7" s="2"/>
      <c r="B7" s="2"/>
      <c r="C7" s="1"/>
      <c r="D7" s="2"/>
      <c r="E7" s="2"/>
      <c r="F7" s="1"/>
      <c r="G7" s="1"/>
    </row>
    <row r="8" spans="1:12" ht="15.5" x14ac:dyDescent="0.35">
      <c r="A8" s="2"/>
      <c r="B8" s="2"/>
      <c r="C8" s="1" t="s">
        <v>16</v>
      </c>
      <c r="D8" s="2"/>
      <c r="E8" s="2"/>
      <c r="F8" s="1" t="s">
        <v>17</v>
      </c>
      <c r="G8" s="1"/>
    </row>
    <row r="9" spans="1:12" ht="15.5" x14ac:dyDescent="0.35">
      <c r="A9" s="2">
        <v>1</v>
      </c>
      <c r="B9" s="9" t="s">
        <v>24</v>
      </c>
      <c r="C9" s="1" t="s">
        <v>95</v>
      </c>
      <c r="D9" s="2">
        <v>1</v>
      </c>
      <c r="E9" s="9" t="s">
        <v>26</v>
      </c>
      <c r="F9" s="1" t="s">
        <v>74</v>
      </c>
      <c r="G9" s="1"/>
    </row>
    <row r="10" spans="1:12" ht="15.5" x14ac:dyDescent="0.35">
      <c r="A10" s="2">
        <v>2</v>
      </c>
      <c r="B10" s="9" t="s">
        <v>24</v>
      </c>
      <c r="C10" s="1" t="s">
        <v>111</v>
      </c>
      <c r="D10" s="2">
        <v>2</v>
      </c>
      <c r="E10" s="9" t="s">
        <v>26</v>
      </c>
      <c r="F10" s="1" t="s">
        <v>73</v>
      </c>
      <c r="G10" s="1"/>
    </row>
    <row r="11" spans="1:12" ht="15.5" x14ac:dyDescent="0.35">
      <c r="A11" s="2">
        <v>3</v>
      </c>
      <c r="B11" s="9" t="s">
        <v>25</v>
      </c>
      <c r="C11" s="1" t="s">
        <v>75</v>
      </c>
      <c r="D11" s="2">
        <v>3</v>
      </c>
      <c r="E11" s="9" t="s">
        <v>27</v>
      </c>
      <c r="F11" s="1" t="s">
        <v>23</v>
      </c>
      <c r="G11" s="1"/>
    </row>
    <row r="12" spans="1:12" ht="15.5" x14ac:dyDescent="0.35">
      <c r="A12" s="2">
        <v>4</v>
      </c>
      <c r="B12" s="9" t="s">
        <v>25</v>
      </c>
      <c r="C12" s="1" t="s">
        <v>88</v>
      </c>
      <c r="D12" s="2"/>
      <c r="G12" s="1"/>
    </row>
    <row r="13" spans="1:12" ht="15.5" x14ac:dyDescent="0.35">
      <c r="A13" s="270">
        <v>5</v>
      </c>
      <c r="B13" s="9" t="s">
        <v>26</v>
      </c>
      <c r="C13" s="1" t="s">
        <v>74</v>
      </c>
      <c r="E13" s="340"/>
      <c r="F13" s="340"/>
      <c r="G13" s="1"/>
    </row>
    <row r="14" spans="1:12" ht="15.5" x14ac:dyDescent="0.35">
      <c r="A14" s="270">
        <v>6</v>
      </c>
      <c r="B14" s="9" t="s">
        <v>26</v>
      </c>
      <c r="C14" s="1" t="s">
        <v>73</v>
      </c>
      <c r="D14" s="2"/>
      <c r="E14" s="9"/>
      <c r="F14" s="1"/>
      <c r="G14" s="1"/>
    </row>
    <row r="15" spans="1:12" ht="15.5" x14ac:dyDescent="0.35">
      <c r="A15" s="270">
        <v>7</v>
      </c>
      <c r="B15" s="9" t="s">
        <v>27</v>
      </c>
      <c r="C15" s="1" t="s">
        <v>90</v>
      </c>
      <c r="D15" s="2"/>
      <c r="E15" s="59"/>
      <c r="F15" s="55"/>
      <c r="G15" s="1"/>
    </row>
    <row r="16" spans="1:12" ht="15.5" x14ac:dyDescent="0.35">
      <c r="A16" s="270">
        <v>8</v>
      </c>
      <c r="B16" s="9" t="s">
        <v>27</v>
      </c>
      <c r="C16" s="1" t="s">
        <v>109</v>
      </c>
      <c r="D16" s="45"/>
      <c r="E16" s="45"/>
      <c r="F16" s="55"/>
      <c r="G16" s="1"/>
    </row>
    <row r="17" spans="1:7" ht="15.5" x14ac:dyDescent="0.35">
      <c r="A17" s="270">
        <v>9</v>
      </c>
      <c r="B17" s="9" t="s">
        <v>28</v>
      </c>
      <c r="C17" s="1" t="s">
        <v>118</v>
      </c>
      <c r="D17" s="45"/>
      <c r="E17" s="58"/>
      <c r="F17" s="58"/>
      <c r="G17" s="1"/>
    </row>
    <row r="18" spans="1:7" ht="15.5" x14ac:dyDescent="0.35">
      <c r="A18" s="270">
        <v>10</v>
      </c>
      <c r="B18" s="9" t="s">
        <v>29</v>
      </c>
      <c r="C18" s="1" t="s">
        <v>85</v>
      </c>
      <c r="D18" s="58"/>
      <c r="G18" s="1"/>
    </row>
    <row r="19" spans="1:7" ht="15.5" x14ac:dyDescent="0.35">
      <c r="A19" s="270">
        <v>11</v>
      </c>
      <c r="B19" s="9" t="s">
        <v>31</v>
      </c>
      <c r="C19" s="1" t="s">
        <v>84</v>
      </c>
      <c r="G19" s="1"/>
    </row>
    <row r="20" spans="1:7" ht="15.5" x14ac:dyDescent="0.35">
      <c r="A20" s="270">
        <v>12</v>
      </c>
      <c r="B20" s="9" t="s">
        <v>31</v>
      </c>
      <c r="C20" s="1" t="s">
        <v>105</v>
      </c>
      <c r="E20" s="9"/>
      <c r="F20" s="1"/>
      <c r="G20" s="1"/>
    </row>
    <row r="21" spans="1:7" ht="15.5" x14ac:dyDescent="0.35">
      <c r="A21" s="270">
        <v>13</v>
      </c>
      <c r="B21" s="9" t="s">
        <v>32</v>
      </c>
      <c r="C21" s="1" t="s">
        <v>49</v>
      </c>
      <c r="D21" s="2"/>
      <c r="G21" s="1"/>
    </row>
    <row r="22" spans="1:7" ht="15.5" x14ac:dyDescent="0.35">
      <c r="A22" s="270">
        <v>14</v>
      </c>
      <c r="B22" s="9" t="s">
        <v>33</v>
      </c>
      <c r="C22" s="1" t="s">
        <v>10</v>
      </c>
      <c r="G22" s="1"/>
    </row>
    <row r="23" spans="1:7" ht="15.5" x14ac:dyDescent="0.35">
      <c r="A23" s="270">
        <v>15</v>
      </c>
      <c r="B23" s="9" t="s">
        <v>35</v>
      </c>
      <c r="C23" s="1" t="s">
        <v>208</v>
      </c>
      <c r="G23" s="1"/>
    </row>
    <row r="24" spans="1:7" ht="15.5" x14ac:dyDescent="0.35">
      <c r="A24" s="270">
        <v>16</v>
      </c>
      <c r="B24" s="9" t="s">
        <v>36</v>
      </c>
      <c r="C24" s="1" t="s">
        <v>51</v>
      </c>
      <c r="G24" s="1"/>
    </row>
    <row r="25" spans="1:7" ht="15.5" x14ac:dyDescent="0.35">
      <c r="A25" s="270">
        <v>17</v>
      </c>
      <c r="B25" s="9" t="s">
        <v>46</v>
      </c>
      <c r="C25" s="1" t="s">
        <v>97</v>
      </c>
      <c r="G25" s="1"/>
    </row>
    <row r="26" spans="1:7" ht="15.5" x14ac:dyDescent="0.35">
      <c r="A26" s="270"/>
      <c r="B26" s="9"/>
      <c r="C26" s="1"/>
      <c r="G26" s="1"/>
    </row>
    <row r="27" spans="1:7" ht="15.5" x14ac:dyDescent="0.35">
      <c r="A27" s="270"/>
      <c r="B27" s="2"/>
      <c r="C27" s="1"/>
      <c r="G27" s="1"/>
    </row>
    <row r="28" spans="1:7" ht="15.5" x14ac:dyDescent="0.35">
      <c r="A28" s="270"/>
      <c r="B28" s="2"/>
      <c r="C28" s="1"/>
      <c r="G28" s="1"/>
    </row>
    <row r="29" spans="1:7" ht="15.5" x14ac:dyDescent="0.35">
      <c r="A29" s="270"/>
      <c r="B29" s="2"/>
      <c r="C29" s="1"/>
      <c r="G29" s="1"/>
    </row>
    <row r="30" spans="1:7" ht="15.5" x14ac:dyDescent="0.35">
      <c r="A30" s="270"/>
      <c r="B30" s="2"/>
      <c r="C30" s="1"/>
      <c r="G30" s="1"/>
    </row>
    <row r="31" spans="1:7" ht="15.5" x14ac:dyDescent="0.35">
      <c r="A31" s="270"/>
      <c r="B31" s="2"/>
      <c r="C31" s="1"/>
      <c r="E31" s="2"/>
      <c r="F31" s="1"/>
      <c r="G31" s="1"/>
    </row>
    <row r="32" spans="1:7" ht="15.5" x14ac:dyDescent="0.35">
      <c r="A32" s="2"/>
      <c r="B32" s="2"/>
      <c r="C32" s="1"/>
      <c r="D32" s="2"/>
      <c r="G32" s="1"/>
    </row>
    <row r="33" spans="1:3" ht="15.5" x14ac:dyDescent="0.35">
      <c r="A33" s="2"/>
      <c r="B33" s="2"/>
      <c r="C33" s="1"/>
    </row>
    <row r="34" spans="1:3" ht="15.5" x14ac:dyDescent="0.35">
      <c r="A34" s="2"/>
      <c r="B34" s="2"/>
      <c r="C34" s="1"/>
    </row>
    <row r="35" spans="1:3" ht="15.5" x14ac:dyDescent="0.35">
      <c r="A35" s="2"/>
    </row>
    <row r="36" spans="1:3" ht="15.5" x14ac:dyDescent="0.35">
      <c r="A36" s="2"/>
    </row>
    <row r="37" spans="1:3" ht="15.5" x14ac:dyDescent="0.35">
      <c r="A37" s="2"/>
    </row>
    <row r="38" spans="1:3" ht="15.5" x14ac:dyDescent="0.35">
      <c r="A38" s="2"/>
    </row>
    <row r="39" spans="1:3" ht="15.5" x14ac:dyDescent="0.35">
      <c r="A39" s="2"/>
    </row>
  </sheetData>
  <customSheetViews>
    <customSheetView guid="{AAE82BF8-1FB9-41DC-B9E7-0513034FDB60}" showRuler="0">
      <selection activeCell="C34" sqref="C34"/>
      <pageMargins left="0.39370078740157483" right="0.19685039370078741" top="0.59055118110236227" bottom="0.39370078740157483" header="0" footer="0"/>
      <pageSetup paperSize="9" orientation="portrait" r:id="rId1"/>
      <headerFooter alignWithMargins="0"/>
    </customSheetView>
  </customSheetViews>
  <mergeCells count="3">
    <mergeCell ref="B5:G5"/>
    <mergeCell ref="E1:F1"/>
    <mergeCell ref="E13:F13"/>
  </mergeCells>
  <phoneticPr fontId="0" type="noConversion"/>
  <pageMargins left="0.59055118110236227" right="0.19685039370078741" top="0.59055118110236227" bottom="0.19685039370078741" header="0" footer="0"/>
  <pageSetup paperSize="9" orientation="portrait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1"/>
  </sheetPr>
  <dimension ref="A1:AQ47"/>
  <sheetViews>
    <sheetView topLeftCell="B1" workbookViewId="0">
      <selection activeCell="C5" sqref="C5:K10"/>
    </sheetView>
  </sheetViews>
  <sheetFormatPr defaultColWidth="8.81640625" defaultRowHeight="12.5" x14ac:dyDescent="0.25"/>
  <cols>
    <col min="1" max="1" width="6.54296875" style="14" customWidth="1"/>
    <col min="2" max="2" width="8.81640625" style="14"/>
    <col min="3" max="3" width="16.7265625" style="14" customWidth="1"/>
    <col min="4" max="4" width="16.26953125" style="14" customWidth="1"/>
    <col min="5" max="5" width="10.1796875" style="14" bestFit="1" customWidth="1"/>
    <col min="6" max="30" width="8.81640625" style="14"/>
    <col min="31" max="31" width="10.54296875" style="37" customWidth="1"/>
    <col min="32" max="32" width="9.54296875" style="14" customWidth="1"/>
    <col min="33" max="34" width="12.1796875" style="14" customWidth="1"/>
    <col min="35" max="35" width="12.54296875" style="37" customWidth="1"/>
    <col min="36" max="36" width="20.54296875" style="47" customWidth="1"/>
    <col min="37" max="37" width="8.54296875" style="37" customWidth="1"/>
    <col min="38" max="38" width="6.54296875" style="37" customWidth="1"/>
    <col min="39" max="39" width="5.54296875" style="37" customWidth="1"/>
    <col min="40" max="40" width="20.54296875" style="47" customWidth="1"/>
    <col min="41" max="41" width="8.81640625" style="37"/>
    <col min="42" max="42" width="2.54296875" style="69" customWidth="1"/>
    <col min="43" max="43" width="5.54296875" style="69" customWidth="1"/>
    <col min="44" max="16384" width="8.81640625" style="14"/>
  </cols>
  <sheetData>
    <row r="1" spans="1:43" ht="16" customHeight="1" x14ac:dyDescent="0.25">
      <c r="A1"/>
      <c r="B1"/>
      <c r="C1"/>
      <c r="D1"/>
      <c r="E1"/>
      <c r="F1"/>
      <c r="G1"/>
      <c r="H1"/>
      <c r="I1"/>
      <c r="J1"/>
      <c r="K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6" customHeight="1" thickBot="1" x14ac:dyDescent="0.5">
      <c r="A2" s="92"/>
      <c r="B2" s="93" t="s">
        <v>244</v>
      </c>
      <c r="C2" s="94"/>
      <c r="D2" s="94"/>
      <c r="E2" s="94"/>
      <c r="F2" s="94"/>
      <c r="G2" s="94"/>
      <c r="H2" s="94"/>
      <c r="I2" s="94"/>
      <c r="J2" s="94"/>
      <c r="K2" s="94"/>
      <c r="AE2" s="152" t="s">
        <v>136</v>
      </c>
      <c r="AF2" s="153">
        <v>6</v>
      </c>
      <c r="AG2" s="154"/>
      <c r="AH2" s="155" t="s">
        <v>137</v>
      </c>
      <c r="AI2" s="153">
        <v>15</v>
      </c>
      <c r="AJ2" s="92"/>
      <c r="AK2" s="92"/>
      <c r="AL2" s="92"/>
      <c r="AM2" s="92"/>
      <c r="AN2" s="92"/>
      <c r="AO2" s="92"/>
      <c r="AP2" s="92"/>
      <c r="AQ2" s="92"/>
    </row>
    <row r="3" spans="1:43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3.5" x14ac:dyDescent="0.3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/>
      <c r="AF4" s="157" t="s">
        <v>138</v>
      </c>
      <c r="AG4" s="157" t="s">
        <v>139</v>
      </c>
      <c r="AH4" s="157" t="s">
        <v>140</v>
      </c>
      <c r="AI4" s="157" t="s">
        <v>141</v>
      </c>
      <c r="AJ4" s="157" t="s">
        <v>162</v>
      </c>
      <c r="AK4" s="157" t="s">
        <v>163</v>
      </c>
      <c r="AL4" s="193" t="s">
        <v>142</v>
      </c>
      <c r="AM4" s="157" t="s">
        <v>143</v>
      </c>
      <c r="AN4" s="157" t="s">
        <v>144</v>
      </c>
      <c r="AO4" s="157" t="s">
        <v>145</v>
      </c>
      <c r="AP4" s="157" t="s">
        <v>146</v>
      </c>
      <c r="AQ4" s="157" t="s">
        <v>149</v>
      </c>
    </row>
    <row r="5" spans="1:43" ht="17.5" x14ac:dyDescent="0.45">
      <c r="A5"/>
      <c r="B5" s="101">
        <v>1</v>
      </c>
      <c r="C5" s="102" t="s">
        <v>34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9971</v>
      </c>
      <c r="J5" s="103">
        <f t="shared" ref="J5:J10" si="6">SUMIF(team1,teams,goals2)+SUMIF(team2,teams,goals1)</f>
        <v>9394</v>
      </c>
      <c r="K5" s="104">
        <f t="shared" ref="K5:K10" si="7">SUMIFS(points1,team1,teams)+SUMIFS(points2,team2,teams)</f>
        <v>38</v>
      </c>
      <c r="AE5" s="157" t="s">
        <v>138</v>
      </c>
      <c r="AF5" s="158"/>
      <c r="AG5" s="194">
        <v>13</v>
      </c>
      <c r="AH5" s="194">
        <v>25</v>
      </c>
      <c r="AI5" s="194">
        <v>7</v>
      </c>
      <c r="AJ5" s="194">
        <v>19</v>
      </c>
      <c r="AK5" s="194">
        <v>1</v>
      </c>
      <c r="AL5" s="195" t="s">
        <v>159</v>
      </c>
      <c r="AM5" s="161">
        <v>3</v>
      </c>
      <c r="AN5" s="161">
        <v>2</v>
      </c>
      <c r="AO5" s="161">
        <v>2</v>
      </c>
      <c r="AP5" s="161">
        <v>3</v>
      </c>
      <c r="AQ5" s="161">
        <v>10</v>
      </c>
    </row>
    <row r="6" spans="1:43" ht="17.5" x14ac:dyDescent="0.45">
      <c r="A6"/>
      <c r="B6" s="101">
        <v>2</v>
      </c>
      <c r="C6" s="105" t="s">
        <v>99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0</v>
      </c>
      <c r="I6" s="103">
        <f t="shared" si="5"/>
        <v>9713</v>
      </c>
      <c r="J6" s="103">
        <f t="shared" si="6"/>
        <v>9056</v>
      </c>
      <c r="K6" s="104">
        <f t="shared" si="7"/>
        <v>34</v>
      </c>
      <c r="AE6" s="157" t="s">
        <v>139</v>
      </c>
      <c r="AF6" s="194">
        <v>28</v>
      </c>
      <c r="AG6" s="158"/>
      <c r="AH6" s="194">
        <v>6</v>
      </c>
      <c r="AI6" s="194">
        <v>26</v>
      </c>
      <c r="AJ6" s="194">
        <v>2</v>
      </c>
      <c r="AK6" s="194">
        <v>24</v>
      </c>
      <c r="AL6" s="195" t="s">
        <v>159</v>
      </c>
      <c r="AM6" s="161">
        <v>2</v>
      </c>
      <c r="AN6" s="161">
        <v>3</v>
      </c>
      <c r="AO6" s="161">
        <v>3</v>
      </c>
      <c r="AP6" s="161">
        <v>2</v>
      </c>
      <c r="AQ6" s="161">
        <v>10</v>
      </c>
    </row>
    <row r="7" spans="1:43" ht="17.5" x14ac:dyDescent="0.45">
      <c r="A7"/>
      <c r="B7" s="106">
        <v>3</v>
      </c>
      <c r="C7" s="105" t="s">
        <v>110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0</v>
      </c>
      <c r="H7" s="103">
        <f t="shared" si="4"/>
        <v>0</v>
      </c>
      <c r="I7" s="103">
        <f t="shared" si="5"/>
        <v>9574</v>
      </c>
      <c r="J7" s="103">
        <f t="shared" si="6"/>
        <v>9128</v>
      </c>
      <c r="K7" s="104">
        <f t="shared" si="7"/>
        <v>32</v>
      </c>
      <c r="AE7" s="157" t="s">
        <v>140</v>
      </c>
      <c r="AF7" s="194">
        <v>10</v>
      </c>
      <c r="AG7" s="194">
        <v>21</v>
      </c>
      <c r="AH7" s="158"/>
      <c r="AI7" s="194">
        <v>3</v>
      </c>
      <c r="AJ7" s="194">
        <v>23</v>
      </c>
      <c r="AK7" s="194">
        <v>14</v>
      </c>
      <c r="AL7" s="195" t="s">
        <v>159</v>
      </c>
      <c r="AM7" s="161">
        <v>3</v>
      </c>
      <c r="AN7" s="161">
        <v>2</v>
      </c>
      <c r="AO7" s="161">
        <v>2</v>
      </c>
      <c r="AP7" s="161">
        <v>3</v>
      </c>
      <c r="AQ7" s="161">
        <v>10</v>
      </c>
    </row>
    <row r="8" spans="1:43" ht="17.5" x14ac:dyDescent="0.45">
      <c r="A8"/>
      <c r="B8" s="106">
        <v>4</v>
      </c>
      <c r="C8" s="102" t="s">
        <v>113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0</v>
      </c>
      <c r="I8" s="103">
        <f t="shared" si="5"/>
        <v>9429</v>
      </c>
      <c r="J8" s="103">
        <f t="shared" si="6"/>
        <v>9593</v>
      </c>
      <c r="K8" s="104">
        <f t="shared" si="7"/>
        <v>22</v>
      </c>
      <c r="AE8" s="157" t="s">
        <v>141</v>
      </c>
      <c r="AF8" s="194">
        <v>22</v>
      </c>
      <c r="AG8" s="194">
        <v>11</v>
      </c>
      <c r="AH8" s="194">
        <v>18</v>
      </c>
      <c r="AI8" s="158"/>
      <c r="AJ8" s="194">
        <v>15</v>
      </c>
      <c r="AK8" s="194">
        <v>20</v>
      </c>
      <c r="AL8" s="195" t="s">
        <v>159</v>
      </c>
      <c r="AM8" s="161">
        <v>2</v>
      </c>
      <c r="AN8" s="161">
        <v>3</v>
      </c>
      <c r="AO8" s="161">
        <v>3</v>
      </c>
      <c r="AP8" s="161">
        <v>2</v>
      </c>
      <c r="AQ8" s="161">
        <v>10</v>
      </c>
    </row>
    <row r="9" spans="1:43" ht="17.5" x14ac:dyDescent="0.45">
      <c r="A9"/>
      <c r="B9" s="106">
        <v>5</v>
      </c>
      <c r="C9" s="237" t="s">
        <v>57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0</v>
      </c>
      <c r="H9" s="103">
        <f t="shared" si="4"/>
        <v>2</v>
      </c>
      <c r="I9" s="103">
        <f t="shared" si="5"/>
        <v>8729</v>
      </c>
      <c r="J9" s="103">
        <f t="shared" si="6"/>
        <v>9303</v>
      </c>
      <c r="K9" s="104">
        <f t="shared" si="7"/>
        <v>14</v>
      </c>
      <c r="AE9" s="157" t="s">
        <v>162</v>
      </c>
      <c r="AF9" s="194">
        <v>4</v>
      </c>
      <c r="AG9" s="194">
        <v>17</v>
      </c>
      <c r="AH9" s="194">
        <v>8</v>
      </c>
      <c r="AI9" s="194">
        <v>30</v>
      </c>
      <c r="AJ9" s="158"/>
      <c r="AK9" s="194">
        <v>12</v>
      </c>
      <c r="AL9" s="195" t="s">
        <v>159</v>
      </c>
      <c r="AM9" s="161">
        <v>3</v>
      </c>
      <c r="AN9" s="161">
        <v>2</v>
      </c>
      <c r="AO9" s="161">
        <v>2</v>
      </c>
      <c r="AP9" s="161">
        <v>3</v>
      </c>
      <c r="AQ9" s="161">
        <v>10</v>
      </c>
    </row>
    <row r="10" spans="1:43" ht="17.5" x14ac:dyDescent="0.45">
      <c r="A10"/>
      <c r="B10" s="106">
        <v>6</v>
      </c>
      <c r="C10" s="105" t="s">
        <v>115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3</v>
      </c>
      <c r="I10" s="103">
        <f t="shared" si="5"/>
        <v>8532</v>
      </c>
      <c r="J10" s="103">
        <f t="shared" si="6"/>
        <v>9474</v>
      </c>
      <c r="K10" s="104">
        <f t="shared" si="7"/>
        <v>10</v>
      </c>
      <c r="AE10" s="157" t="s">
        <v>163</v>
      </c>
      <c r="AF10" s="194">
        <v>16</v>
      </c>
      <c r="AG10" s="194">
        <v>9</v>
      </c>
      <c r="AH10" s="194">
        <v>29</v>
      </c>
      <c r="AI10" s="194">
        <v>5</v>
      </c>
      <c r="AJ10" s="194">
        <v>27</v>
      </c>
      <c r="AK10" s="158"/>
      <c r="AL10" s="195" t="s">
        <v>159</v>
      </c>
      <c r="AM10" s="161">
        <v>2</v>
      </c>
      <c r="AN10" s="161">
        <v>3</v>
      </c>
      <c r="AO10" s="161">
        <v>3</v>
      </c>
      <c r="AP10" s="161">
        <v>2</v>
      </c>
      <c r="AQ10" s="161">
        <v>10</v>
      </c>
    </row>
    <row r="11" spans="1:43" x14ac:dyDescent="0.2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07"/>
      <c r="AF12" s="107"/>
      <c r="AG12" s="196" t="s">
        <v>164</v>
      </c>
      <c r="AH12" s="197" t="s">
        <v>150</v>
      </c>
      <c r="AI12" s="198" t="s">
        <v>151</v>
      </c>
      <c r="AJ12" s="199" t="s">
        <v>152</v>
      </c>
      <c r="AK12" s="199" t="s">
        <v>153</v>
      </c>
      <c r="AL12" s="199" t="s">
        <v>154</v>
      </c>
      <c r="AM12" s="199" t="s">
        <v>155</v>
      </c>
      <c r="AN12" s="200" t="s">
        <v>165</v>
      </c>
      <c r="AO12" s="201" t="s">
        <v>41</v>
      </c>
      <c r="AP12" s="201"/>
      <c r="AQ12" s="107"/>
    </row>
    <row r="13" spans="1:43" ht="18" thickTop="1" thickBot="1" x14ac:dyDescent="0.45">
      <c r="A13"/>
      <c r="B13" s="106">
        <v>15</v>
      </c>
      <c r="C13" s="101" t="s">
        <v>34</v>
      </c>
      <c r="D13" s="101" t="s">
        <v>99</v>
      </c>
      <c r="E13" s="116">
        <v>44821</v>
      </c>
      <c r="F13" s="117" t="s">
        <v>265</v>
      </c>
      <c r="G13" s="118"/>
      <c r="H13" s="119">
        <v>1991</v>
      </c>
      <c r="I13" s="120">
        <v>1932</v>
      </c>
      <c r="J13" s="121">
        <v>8</v>
      </c>
      <c r="K13" s="122">
        <v>2</v>
      </c>
      <c r="AE13" s="142"/>
      <c r="AF13" s="202"/>
      <c r="AG13" s="166" t="s">
        <v>166</v>
      </c>
      <c r="AH13" s="165"/>
      <c r="AI13" s="166">
        <v>1</v>
      </c>
      <c r="AJ13" s="167">
        <v>7</v>
      </c>
      <c r="AK13" s="167">
        <v>2</v>
      </c>
      <c r="AL13" s="168" t="s">
        <v>138</v>
      </c>
      <c r="AM13" s="168" t="s">
        <v>163</v>
      </c>
      <c r="AN13"/>
      <c r="AO13"/>
      <c r="AP13" s="203"/>
      <c r="AQ13"/>
    </row>
    <row r="14" spans="1:43" ht="17.5" thickBot="1" x14ac:dyDescent="0.45">
      <c r="A14"/>
      <c r="B14" s="106">
        <v>16</v>
      </c>
      <c r="C14" s="106" t="s">
        <v>115</v>
      </c>
      <c r="D14" s="106" t="s">
        <v>57</v>
      </c>
      <c r="E14" s="116">
        <v>44821</v>
      </c>
      <c r="F14" s="184" t="s">
        <v>265</v>
      </c>
      <c r="G14" s="185"/>
      <c r="H14" s="119">
        <v>1625</v>
      </c>
      <c r="I14" s="120">
        <v>1787</v>
      </c>
      <c r="J14" s="121">
        <v>2</v>
      </c>
      <c r="K14" s="121">
        <v>8</v>
      </c>
      <c r="AE14" s="142"/>
      <c r="AF14" s="202"/>
      <c r="AG14" s="170" t="s">
        <v>167</v>
      </c>
      <c r="AH14" s="169">
        <v>0</v>
      </c>
      <c r="AI14" s="170">
        <v>2</v>
      </c>
      <c r="AJ14" s="171">
        <v>6</v>
      </c>
      <c r="AK14" s="171">
        <v>3</v>
      </c>
      <c r="AL14" s="172" t="s">
        <v>139</v>
      </c>
      <c r="AM14" s="172" t="s">
        <v>162</v>
      </c>
      <c r="AN14"/>
      <c r="AO14"/>
      <c r="AP14" s="203"/>
      <c r="AQ14"/>
    </row>
    <row r="15" spans="1:43" ht="17.5" thickBot="1" x14ac:dyDescent="0.45">
      <c r="A15"/>
      <c r="B15" s="123">
        <v>17</v>
      </c>
      <c r="C15" s="123" t="s">
        <v>113</v>
      </c>
      <c r="D15" s="123" t="s">
        <v>110</v>
      </c>
      <c r="E15" s="124">
        <v>44828</v>
      </c>
      <c r="F15" s="125" t="s">
        <v>264</v>
      </c>
      <c r="G15" s="126"/>
      <c r="H15" s="119">
        <v>1881</v>
      </c>
      <c r="I15" s="120">
        <v>1829</v>
      </c>
      <c r="J15" s="127">
        <v>8</v>
      </c>
      <c r="K15" s="127">
        <v>2</v>
      </c>
      <c r="AE15" s="142"/>
      <c r="AF15" s="202"/>
      <c r="AG15" s="204" t="s">
        <v>168</v>
      </c>
      <c r="AH15" s="205">
        <v>0</v>
      </c>
      <c r="AI15" s="204">
        <v>3</v>
      </c>
      <c r="AJ15" s="206">
        <v>5</v>
      </c>
      <c r="AK15" s="206">
        <v>4</v>
      </c>
      <c r="AL15" s="207" t="s">
        <v>140</v>
      </c>
      <c r="AM15" s="207" t="s">
        <v>141</v>
      </c>
      <c r="AN15"/>
      <c r="AO15"/>
      <c r="AP15" s="203"/>
      <c r="AQ15"/>
    </row>
    <row r="16" spans="1:43" ht="17.5" thickBot="1" x14ac:dyDescent="0.45">
      <c r="A16"/>
      <c r="B16" s="106">
        <v>33</v>
      </c>
      <c r="C16" s="106" t="s">
        <v>57</v>
      </c>
      <c r="D16" s="106" t="s">
        <v>34</v>
      </c>
      <c r="E16" s="116">
        <v>44835</v>
      </c>
      <c r="F16" s="184" t="s">
        <v>264</v>
      </c>
      <c r="G16" s="185"/>
      <c r="H16" s="119">
        <v>1641</v>
      </c>
      <c r="I16" s="120">
        <v>1888</v>
      </c>
      <c r="J16" s="121">
        <v>0</v>
      </c>
      <c r="K16" s="121">
        <v>10</v>
      </c>
      <c r="AE16" s="142"/>
      <c r="AF16" s="202"/>
      <c r="AG16" s="178" t="s">
        <v>169</v>
      </c>
      <c r="AH16" s="177">
        <v>0</v>
      </c>
      <c r="AI16" s="178">
        <v>4</v>
      </c>
      <c r="AJ16" s="165">
        <v>2</v>
      </c>
      <c r="AK16" s="165">
        <v>6</v>
      </c>
      <c r="AL16" s="179" t="s">
        <v>162</v>
      </c>
      <c r="AM16" s="179" t="s">
        <v>138</v>
      </c>
      <c r="AN16"/>
      <c r="AO16"/>
      <c r="AP16" s="203"/>
      <c r="AQ16"/>
    </row>
    <row r="17" spans="1:43" ht="17.5" thickBot="1" x14ac:dyDescent="0.45">
      <c r="A17"/>
      <c r="B17" s="106">
        <v>34</v>
      </c>
      <c r="C17" s="106" t="s">
        <v>99</v>
      </c>
      <c r="D17" s="106" t="s">
        <v>110</v>
      </c>
      <c r="E17" s="116">
        <v>44835</v>
      </c>
      <c r="F17" s="184" t="s">
        <v>264</v>
      </c>
      <c r="G17" s="185"/>
      <c r="H17" s="119">
        <v>1848</v>
      </c>
      <c r="I17" s="120">
        <v>1912</v>
      </c>
      <c r="J17" s="121">
        <v>4</v>
      </c>
      <c r="K17" s="121">
        <v>6</v>
      </c>
      <c r="AE17" s="142"/>
      <c r="AF17" s="202"/>
      <c r="AG17" s="170" t="s">
        <v>170</v>
      </c>
      <c r="AH17" s="169">
        <v>0</v>
      </c>
      <c r="AI17" s="170">
        <v>5</v>
      </c>
      <c r="AJ17" s="171">
        <v>5</v>
      </c>
      <c r="AK17" s="171">
        <v>7</v>
      </c>
      <c r="AL17" s="172" t="s">
        <v>163</v>
      </c>
      <c r="AM17" s="172" t="s">
        <v>141</v>
      </c>
      <c r="AN17"/>
      <c r="AO17"/>
      <c r="AP17" s="203"/>
      <c r="AQ17"/>
    </row>
    <row r="18" spans="1:43" ht="17.5" thickBot="1" x14ac:dyDescent="0.45">
      <c r="A18"/>
      <c r="B18" s="123">
        <v>35</v>
      </c>
      <c r="C18" s="123" t="s">
        <v>115</v>
      </c>
      <c r="D18" s="123" t="s">
        <v>113</v>
      </c>
      <c r="E18" s="124">
        <v>44835</v>
      </c>
      <c r="F18" s="125" t="s">
        <v>264</v>
      </c>
      <c r="G18" s="126"/>
      <c r="H18" s="119">
        <v>1868</v>
      </c>
      <c r="I18" s="120">
        <v>1783</v>
      </c>
      <c r="J18" s="127">
        <v>8</v>
      </c>
      <c r="K18" s="127">
        <v>2</v>
      </c>
      <c r="AE18" s="142"/>
      <c r="AF18" s="202"/>
      <c r="AG18" s="204" t="s">
        <v>171</v>
      </c>
      <c r="AH18" s="205">
        <v>0</v>
      </c>
      <c r="AI18" s="204">
        <v>6</v>
      </c>
      <c r="AJ18" s="206">
        <v>4</v>
      </c>
      <c r="AK18" s="206">
        <v>3</v>
      </c>
      <c r="AL18" s="207" t="s">
        <v>139</v>
      </c>
      <c r="AM18" s="207" t="s">
        <v>140</v>
      </c>
      <c r="AN18"/>
      <c r="AO18"/>
      <c r="AP18" s="203"/>
      <c r="AQ18"/>
    </row>
    <row r="19" spans="1:43" ht="17.5" thickBot="1" x14ac:dyDescent="0.45">
      <c r="A19"/>
      <c r="B19" s="106">
        <v>66</v>
      </c>
      <c r="C19" s="106" t="s">
        <v>34</v>
      </c>
      <c r="D19" s="106" t="s">
        <v>110</v>
      </c>
      <c r="E19" s="116">
        <v>44877</v>
      </c>
      <c r="F19" s="186" t="s">
        <v>265</v>
      </c>
      <c r="G19" s="118"/>
      <c r="H19" s="119">
        <v>1871</v>
      </c>
      <c r="I19" s="120">
        <v>2042</v>
      </c>
      <c r="J19" s="121">
        <v>4</v>
      </c>
      <c r="K19" s="121">
        <v>6</v>
      </c>
      <c r="AE19" s="142"/>
      <c r="AF19" s="202"/>
      <c r="AG19" s="178" t="s">
        <v>172</v>
      </c>
      <c r="AH19" s="177">
        <v>0</v>
      </c>
      <c r="AI19" s="178">
        <v>7</v>
      </c>
      <c r="AJ19" s="165">
        <v>5</v>
      </c>
      <c r="AK19" s="165">
        <v>2</v>
      </c>
      <c r="AL19" s="179" t="s">
        <v>138</v>
      </c>
      <c r="AM19" s="179" t="s">
        <v>141</v>
      </c>
      <c r="AN19"/>
      <c r="AO19"/>
      <c r="AP19" s="203"/>
      <c r="AQ19"/>
    </row>
    <row r="20" spans="1:43" ht="17.5" thickBot="1" x14ac:dyDescent="0.45">
      <c r="A20"/>
      <c r="B20" s="106">
        <v>67</v>
      </c>
      <c r="C20" s="106" t="s">
        <v>57</v>
      </c>
      <c r="D20" s="106" t="s">
        <v>113</v>
      </c>
      <c r="E20" s="116">
        <v>44849</v>
      </c>
      <c r="F20" s="186" t="s">
        <v>264</v>
      </c>
      <c r="G20" s="185"/>
      <c r="H20" s="119">
        <v>1822</v>
      </c>
      <c r="I20" s="120">
        <v>1823</v>
      </c>
      <c r="J20" s="121">
        <v>4</v>
      </c>
      <c r="K20" s="121">
        <v>6</v>
      </c>
      <c r="AE20" s="142"/>
      <c r="AF20" s="202"/>
      <c r="AG20" s="170" t="s">
        <v>173</v>
      </c>
      <c r="AH20" s="169">
        <v>0</v>
      </c>
      <c r="AI20" s="170">
        <v>8</v>
      </c>
      <c r="AJ20" s="171">
        <v>4</v>
      </c>
      <c r="AK20" s="171">
        <v>6</v>
      </c>
      <c r="AL20" s="172" t="s">
        <v>162</v>
      </c>
      <c r="AM20" s="172" t="s">
        <v>140</v>
      </c>
      <c r="AN20"/>
      <c r="AO20"/>
      <c r="AP20" s="203"/>
      <c r="AQ20"/>
    </row>
    <row r="21" spans="1:43" ht="17.5" thickBot="1" x14ac:dyDescent="0.45">
      <c r="A21"/>
      <c r="B21" s="123">
        <v>68</v>
      </c>
      <c r="C21" s="123" t="s">
        <v>99</v>
      </c>
      <c r="D21" s="123" t="s">
        <v>115</v>
      </c>
      <c r="E21" s="116">
        <v>44849</v>
      </c>
      <c r="F21" s="186" t="s">
        <v>264</v>
      </c>
      <c r="G21" s="126"/>
      <c r="H21" s="119">
        <v>1850</v>
      </c>
      <c r="I21" s="120">
        <v>1622</v>
      </c>
      <c r="J21" s="127">
        <v>10</v>
      </c>
      <c r="K21" s="127">
        <v>0</v>
      </c>
      <c r="AE21" s="142"/>
      <c r="AF21" s="202"/>
      <c r="AG21" s="204" t="s">
        <v>174</v>
      </c>
      <c r="AH21" s="205">
        <v>0</v>
      </c>
      <c r="AI21" s="204">
        <v>9</v>
      </c>
      <c r="AJ21" s="206">
        <v>3</v>
      </c>
      <c r="AK21" s="206">
        <v>7</v>
      </c>
      <c r="AL21" s="207" t="s">
        <v>163</v>
      </c>
      <c r="AM21" s="207" t="s">
        <v>139</v>
      </c>
      <c r="AN21"/>
      <c r="AO21"/>
      <c r="AP21" s="203"/>
      <c r="AQ21"/>
    </row>
    <row r="22" spans="1:43" ht="17.5" thickBot="1" x14ac:dyDescent="0.45">
      <c r="A22"/>
      <c r="B22" s="106">
        <v>89</v>
      </c>
      <c r="C22" s="106" t="s">
        <v>113</v>
      </c>
      <c r="D22" s="106" t="s">
        <v>34</v>
      </c>
      <c r="E22" s="116">
        <v>44863</v>
      </c>
      <c r="F22" s="184" t="s">
        <v>265</v>
      </c>
      <c r="G22" s="185"/>
      <c r="H22" s="119">
        <v>2065</v>
      </c>
      <c r="I22" s="120">
        <v>2088</v>
      </c>
      <c r="J22" s="121">
        <v>4</v>
      </c>
      <c r="K22" s="121">
        <v>6</v>
      </c>
      <c r="AE22" s="142"/>
      <c r="AF22" s="202"/>
      <c r="AG22" s="178" t="s">
        <v>175</v>
      </c>
      <c r="AH22" s="177">
        <v>0</v>
      </c>
      <c r="AI22" s="178">
        <v>10</v>
      </c>
      <c r="AJ22" s="165">
        <v>2</v>
      </c>
      <c r="AK22" s="165">
        <v>4</v>
      </c>
      <c r="AL22" s="179" t="s">
        <v>140</v>
      </c>
      <c r="AM22" s="179" t="s">
        <v>138</v>
      </c>
      <c r="AN22"/>
      <c r="AO22"/>
      <c r="AP22" s="203"/>
      <c r="AQ22"/>
    </row>
    <row r="23" spans="1:43" ht="17.5" thickBot="1" x14ac:dyDescent="0.45">
      <c r="A23"/>
      <c r="B23" s="101">
        <v>90</v>
      </c>
      <c r="C23" s="101" t="s">
        <v>57</v>
      </c>
      <c r="D23" s="101" t="s">
        <v>99</v>
      </c>
      <c r="E23" s="116">
        <v>44863</v>
      </c>
      <c r="F23" s="117" t="s">
        <v>265</v>
      </c>
      <c r="G23" s="118"/>
      <c r="H23" s="119">
        <v>1654</v>
      </c>
      <c r="I23" s="120">
        <v>2097</v>
      </c>
      <c r="J23" s="122">
        <v>0</v>
      </c>
      <c r="K23" s="122">
        <v>10</v>
      </c>
      <c r="AE23" s="142"/>
      <c r="AF23" s="202"/>
      <c r="AG23" s="170" t="s">
        <v>176</v>
      </c>
      <c r="AH23" s="169">
        <v>0</v>
      </c>
      <c r="AI23" s="170">
        <v>11</v>
      </c>
      <c r="AJ23" s="171">
        <v>3</v>
      </c>
      <c r="AK23" s="171">
        <v>5</v>
      </c>
      <c r="AL23" s="172" t="s">
        <v>141</v>
      </c>
      <c r="AM23" s="172" t="s">
        <v>139</v>
      </c>
      <c r="AN23"/>
      <c r="AO23"/>
      <c r="AP23" s="203"/>
      <c r="AQ23"/>
    </row>
    <row r="24" spans="1:43" ht="17.5" thickBot="1" x14ac:dyDescent="0.45">
      <c r="A24"/>
      <c r="B24" s="123">
        <v>99</v>
      </c>
      <c r="C24" s="123" t="s">
        <v>110</v>
      </c>
      <c r="D24" s="123" t="s">
        <v>115</v>
      </c>
      <c r="E24" s="124">
        <v>44870</v>
      </c>
      <c r="F24" s="125" t="s">
        <v>265</v>
      </c>
      <c r="G24" s="126"/>
      <c r="H24" s="119">
        <v>1921</v>
      </c>
      <c r="I24" s="120">
        <v>1703</v>
      </c>
      <c r="J24" s="127">
        <v>10</v>
      </c>
      <c r="K24" s="127">
        <v>0</v>
      </c>
      <c r="AE24" s="142"/>
      <c r="AF24" s="202"/>
      <c r="AG24" s="204" t="s">
        <v>177</v>
      </c>
      <c r="AH24" s="205">
        <v>0</v>
      </c>
      <c r="AI24" s="204">
        <v>12</v>
      </c>
      <c r="AJ24" s="206">
        <v>7</v>
      </c>
      <c r="AK24" s="206">
        <v>6</v>
      </c>
      <c r="AL24" s="207" t="s">
        <v>162</v>
      </c>
      <c r="AM24" s="207" t="s">
        <v>163</v>
      </c>
      <c r="AN24"/>
      <c r="AO24"/>
      <c r="AP24" s="203"/>
      <c r="AQ24"/>
    </row>
    <row r="25" spans="1:43" ht="17.5" thickBot="1" x14ac:dyDescent="0.45">
      <c r="A25"/>
      <c r="B25" s="106">
        <v>112</v>
      </c>
      <c r="C25" s="106" t="s">
        <v>110</v>
      </c>
      <c r="D25" s="106" t="s">
        <v>57</v>
      </c>
      <c r="E25" s="187">
        <v>44884</v>
      </c>
      <c r="F25" s="184" t="s">
        <v>264</v>
      </c>
      <c r="G25" s="118"/>
      <c r="H25" s="119">
        <v>1870</v>
      </c>
      <c r="I25" s="120">
        <v>1825</v>
      </c>
      <c r="J25" s="121">
        <v>8</v>
      </c>
      <c r="K25" s="121">
        <v>2</v>
      </c>
      <c r="AE25" s="142"/>
      <c r="AF25" s="202"/>
      <c r="AG25" s="178" t="s">
        <v>178</v>
      </c>
      <c r="AH25" s="177">
        <v>0</v>
      </c>
      <c r="AI25" s="178">
        <v>13</v>
      </c>
      <c r="AJ25" s="165">
        <v>3</v>
      </c>
      <c r="AK25" s="165">
        <v>2</v>
      </c>
      <c r="AL25" s="179" t="s">
        <v>138</v>
      </c>
      <c r="AM25" s="179" t="s">
        <v>139</v>
      </c>
      <c r="AN25"/>
      <c r="AO25"/>
      <c r="AP25" s="203"/>
      <c r="AQ25"/>
    </row>
    <row r="26" spans="1:43" ht="17.5" thickBot="1" x14ac:dyDescent="0.45">
      <c r="A26"/>
      <c r="B26" s="106">
        <v>126</v>
      </c>
      <c r="C26" s="106" t="s">
        <v>34</v>
      </c>
      <c r="D26" s="106" t="s">
        <v>115</v>
      </c>
      <c r="E26" s="187">
        <v>44898</v>
      </c>
      <c r="F26" s="184" t="s">
        <v>264</v>
      </c>
      <c r="G26" s="185"/>
      <c r="H26" s="119">
        <v>2133</v>
      </c>
      <c r="I26" s="120">
        <v>1714</v>
      </c>
      <c r="J26" s="121">
        <v>10</v>
      </c>
      <c r="K26" s="121">
        <v>0</v>
      </c>
      <c r="AE26" s="142"/>
      <c r="AF26" s="202"/>
      <c r="AG26" s="170" t="s">
        <v>179</v>
      </c>
      <c r="AH26" s="169">
        <v>0</v>
      </c>
      <c r="AI26" s="170">
        <v>14</v>
      </c>
      <c r="AJ26" s="171">
        <v>7</v>
      </c>
      <c r="AK26" s="171">
        <v>4</v>
      </c>
      <c r="AL26" s="172" t="s">
        <v>140</v>
      </c>
      <c r="AM26" s="172" t="s">
        <v>163</v>
      </c>
      <c r="AN26"/>
      <c r="AO26"/>
      <c r="AP26" s="203"/>
      <c r="AQ26"/>
    </row>
    <row r="27" spans="1:43" ht="17.5" thickBot="1" x14ac:dyDescent="0.45">
      <c r="A27"/>
      <c r="B27" s="188">
        <v>127</v>
      </c>
      <c r="C27" s="188" t="s">
        <v>113</v>
      </c>
      <c r="D27" s="188" t="s">
        <v>99</v>
      </c>
      <c r="E27" s="189">
        <v>44898</v>
      </c>
      <c r="F27" s="190" t="s">
        <v>264</v>
      </c>
      <c r="G27" s="191"/>
      <c r="H27" s="119">
        <v>1877</v>
      </c>
      <c r="I27" s="120">
        <v>1986</v>
      </c>
      <c r="J27" s="192">
        <v>2</v>
      </c>
      <c r="K27" s="192">
        <v>8</v>
      </c>
      <c r="AE27" s="142"/>
      <c r="AF27" s="202"/>
      <c r="AG27" s="204" t="s">
        <v>180</v>
      </c>
      <c r="AH27" s="205">
        <v>0</v>
      </c>
      <c r="AI27" s="204">
        <v>15</v>
      </c>
      <c r="AJ27" s="206">
        <v>6</v>
      </c>
      <c r="AK27" s="206">
        <v>5</v>
      </c>
      <c r="AL27" s="207" t="s">
        <v>141</v>
      </c>
      <c r="AM27" s="207" t="s">
        <v>162</v>
      </c>
      <c r="AN27"/>
      <c r="AO27"/>
      <c r="AP27" s="203"/>
      <c r="AQ27"/>
    </row>
    <row r="28" spans="1:43" ht="17.5" thickBot="1" x14ac:dyDescent="0.45">
      <c r="A28"/>
      <c r="B28" s="101">
        <v>163</v>
      </c>
      <c r="C28" s="101" t="s">
        <v>99</v>
      </c>
      <c r="D28" s="101" t="s">
        <v>34</v>
      </c>
      <c r="E28" s="116">
        <v>44940</v>
      </c>
      <c r="F28" s="117" t="s">
        <v>264</v>
      </c>
      <c r="G28" s="118"/>
      <c r="H28" s="119"/>
      <c r="I28" s="120"/>
      <c r="J28" s="122"/>
      <c r="K28" s="122"/>
      <c r="AE28" s="142"/>
      <c r="AF28" s="202"/>
      <c r="AG28" s="178" t="s">
        <v>181</v>
      </c>
      <c r="AH28" s="177">
        <v>0</v>
      </c>
      <c r="AI28" s="178">
        <v>16</v>
      </c>
      <c r="AJ28" s="165">
        <v>2</v>
      </c>
      <c r="AK28" s="165">
        <v>7</v>
      </c>
      <c r="AL28" s="179" t="s">
        <v>163</v>
      </c>
      <c r="AM28" s="179" t="s">
        <v>138</v>
      </c>
      <c r="AN28"/>
      <c r="AO28"/>
      <c r="AP28" s="203"/>
      <c r="AQ28"/>
    </row>
    <row r="29" spans="1:43" ht="17.5" thickBot="1" x14ac:dyDescent="0.45">
      <c r="A29"/>
      <c r="B29" s="106">
        <v>164</v>
      </c>
      <c r="C29" s="106" t="s">
        <v>57</v>
      </c>
      <c r="D29" s="106" t="s">
        <v>115</v>
      </c>
      <c r="E29" s="187">
        <v>44940</v>
      </c>
      <c r="F29" s="186" t="s">
        <v>264</v>
      </c>
      <c r="G29" s="185"/>
      <c r="H29" s="119"/>
      <c r="I29" s="120"/>
      <c r="J29" s="121"/>
      <c r="K29" s="121"/>
      <c r="AE29" s="142"/>
      <c r="AF29" s="202"/>
      <c r="AG29" s="170" t="s">
        <v>182</v>
      </c>
      <c r="AH29" s="169">
        <v>0</v>
      </c>
      <c r="AI29" s="170">
        <v>17</v>
      </c>
      <c r="AJ29" s="171">
        <v>3</v>
      </c>
      <c r="AK29" s="171">
        <v>6</v>
      </c>
      <c r="AL29" s="172" t="s">
        <v>162</v>
      </c>
      <c r="AM29" s="172" t="s">
        <v>139</v>
      </c>
      <c r="AN29"/>
      <c r="AO29"/>
      <c r="AP29" s="203"/>
      <c r="AQ29"/>
    </row>
    <row r="30" spans="1:43" ht="17.5" thickBot="1" x14ac:dyDescent="0.45">
      <c r="A30"/>
      <c r="B30" s="123">
        <v>165</v>
      </c>
      <c r="C30" s="123" t="s">
        <v>110</v>
      </c>
      <c r="D30" s="123" t="s">
        <v>113</v>
      </c>
      <c r="E30" s="124">
        <v>44940</v>
      </c>
      <c r="F30" s="125" t="s">
        <v>264</v>
      </c>
      <c r="G30" s="126"/>
      <c r="H30" s="119"/>
      <c r="I30" s="120"/>
      <c r="J30" s="127"/>
      <c r="K30" s="127"/>
      <c r="AE30" s="142"/>
      <c r="AF30" s="202"/>
      <c r="AG30" s="204" t="s">
        <v>183</v>
      </c>
      <c r="AH30" s="205">
        <v>0</v>
      </c>
      <c r="AI30" s="204">
        <v>18</v>
      </c>
      <c r="AJ30" s="206">
        <v>4</v>
      </c>
      <c r="AK30" s="206">
        <v>5</v>
      </c>
      <c r="AL30" s="207" t="s">
        <v>141</v>
      </c>
      <c r="AM30" s="207" t="s">
        <v>140</v>
      </c>
      <c r="AN30"/>
      <c r="AO30"/>
      <c r="AP30" s="203"/>
      <c r="AQ30"/>
    </row>
    <row r="31" spans="1:43" ht="17.5" thickBot="1" x14ac:dyDescent="0.45">
      <c r="A31"/>
      <c r="B31" s="106">
        <v>201</v>
      </c>
      <c r="C31" s="106" t="s">
        <v>34</v>
      </c>
      <c r="D31" s="106" t="s">
        <v>57</v>
      </c>
      <c r="E31" s="187">
        <v>44961</v>
      </c>
      <c r="F31" s="184" t="s">
        <v>294</v>
      </c>
      <c r="G31" s="185"/>
      <c r="H31" s="119"/>
      <c r="I31" s="120"/>
      <c r="J31" s="121"/>
      <c r="K31" s="121"/>
      <c r="AE31" s="142"/>
      <c r="AF31" s="202"/>
      <c r="AG31" s="178" t="s">
        <v>184</v>
      </c>
      <c r="AH31" s="177">
        <v>0</v>
      </c>
      <c r="AI31" s="178">
        <v>19</v>
      </c>
      <c r="AJ31" s="165">
        <v>6</v>
      </c>
      <c r="AK31" s="165">
        <v>2</v>
      </c>
      <c r="AL31" s="179" t="s">
        <v>138</v>
      </c>
      <c r="AM31" s="179" t="s">
        <v>162</v>
      </c>
      <c r="AN31"/>
      <c r="AO31"/>
      <c r="AP31" s="203"/>
      <c r="AQ31"/>
    </row>
    <row r="32" spans="1:43" ht="17.5" thickBot="1" x14ac:dyDescent="0.45">
      <c r="A32"/>
      <c r="B32" s="106">
        <v>202</v>
      </c>
      <c r="C32" s="106" t="s">
        <v>110</v>
      </c>
      <c r="D32" s="106" t="s">
        <v>99</v>
      </c>
      <c r="E32" s="116">
        <v>44961</v>
      </c>
      <c r="F32" s="184" t="s">
        <v>294</v>
      </c>
      <c r="G32" s="185"/>
      <c r="H32" s="119"/>
      <c r="I32" s="120"/>
      <c r="J32" s="121"/>
      <c r="K32" s="121"/>
      <c r="AE32" s="142"/>
      <c r="AF32" s="202"/>
      <c r="AG32" s="170" t="s">
        <v>185</v>
      </c>
      <c r="AH32" s="169">
        <v>0</v>
      </c>
      <c r="AI32" s="170">
        <v>20</v>
      </c>
      <c r="AJ32" s="171">
        <v>7</v>
      </c>
      <c r="AK32" s="171">
        <v>5</v>
      </c>
      <c r="AL32" s="172" t="s">
        <v>141</v>
      </c>
      <c r="AM32" s="172" t="s">
        <v>163</v>
      </c>
      <c r="AN32"/>
      <c r="AO32"/>
      <c r="AP32" s="203"/>
      <c r="AQ32"/>
    </row>
    <row r="33" spans="1:43" ht="17.5" thickBot="1" x14ac:dyDescent="0.45">
      <c r="A33"/>
      <c r="B33" s="123">
        <v>203</v>
      </c>
      <c r="C33" s="123" t="s">
        <v>113</v>
      </c>
      <c r="D33" s="123" t="s">
        <v>115</v>
      </c>
      <c r="E33" s="124">
        <v>44961</v>
      </c>
      <c r="F33" s="125" t="s">
        <v>294</v>
      </c>
      <c r="G33" s="126"/>
      <c r="H33" s="119"/>
      <c r="I33" s="120"/>
      <c r="J33" s="127"/>
      <c r="K33" s="127"/>
      <c r="AE33"/>
      <c r="AF33" s="202"/>
      <c r="AG33" s="204" t="s">
        <v>186</v>
      </c>
      <c r="AH33" s="205">
        <v>0</v>
      </c>
      <c r="AI33" s="204">
        <v>21</v>
      </c>
      <c r="AJ33" s="206">
        <v>3</v>
      </c>
      <c r="AK33" s="206">
        <v>4</v>
      </c>
      <c r="AL33" s="207" t="s">
        <v>140</v>
      </c>
      <c r="AM33" s="207" t="s">
        <v>139</v>
      </c>
      <c r="AN33"/>
      <c r="AO33"/>
      <c r="AP33" s="203"/>
      <c r="AQ33"/>
    </row>
    <row r="34" spans="1:43" ht="17.5" thickBot="1" x14ac:dyDescent="0.45">
      <c r="A34"/>
      <c r="B34" s="106">
        <v>219</v>
      </c>
      <c r="C34" s="106" t="s">
        <v>110</v>
      </c>
      <c r="D34" s="106" t="s">
        <v>34</v>
      </c>
      <c r="E34" s="187">
        <v>44975</v>
      </c>
      <c r="F34" s="186" t="s">
        <v>264</v>
      </c>
      <c r="G34" s="185"/>
      <c r="H34" s="119"/>
      <c r="I34" s="120"/>
      <c r="J34" s="121"/>
      <c r="K34" s="121"/>
      <c r="AE34"/>
      <c r="AF34" s="202"/>
      <c r="AG34" s="178" t="s">
        <v>187</v>
      </c>
      <c r="AH34" s="177">
        <v>0</v>
      </c>
      <c r="AI34" s="178">
        <v>22</v>
      </c>
      <c r="AJ34" s="165">
        <v>2</v>
      </c>
      <c r="AK34" s="165">
        <v>5</v>
      </c>
      <c r="AL34" s="179" t="s">
        <v>141</v>
      </c>
      <c r="AM34" s="179" t="s">
        <v>138</v>
      </c>
      <c r="AN34"/>
      <c r="AO34"/>
      <c r="AP34" s="203"/>
      <c r="AQ34"/>
    </row>
    <row r="35" spans="1:43" ht="17.5" thickBot="1" x14ac:dyDescent="0.45">
      <c r="A35"/>
      <c r="B35" s="106">
        <v>220</v>
      </c>
      <c r="C35" s="106" t="s">
        <v>113</v>
      </c>
      <c r="D35" s="106" t="s">
        <v>57</v>
      </c>
      <c r="E35" s="187">
        <v>44975</v>
      </c>
      <c r="F35" s="184" t="s">
        <v>264</v>
      </c>
      <c r="G35" s="118"/>
      <c r="H35" s="119"/>
      <c r="I35" s="120"/>
      <c r="J35" s="121"/>
      <c r="K35" s="121"/>
      <c r="AE35"/>
      <c r="AF35" s="202"/>
      <c r="AG35" s="170" t="s">
        <v>188</v>
      </c>
      <c r="AH35" s="169">
        <v>0</v>
      </c>
      <c r="AI35" s="170">
        <v>23</v>
      </c>
      <c r="AJ35" s="171">
        <v>6</v>
      </c>
      <c r="AK35" s="171">
        <v>4</v>
      </c>
      <c r="AL35" s="172" t="s">
        <v>140</v>
      </c>
      <c r="AM35" s="172" t="s">
        <v>162</v>
      </c>
      <c r="AN35"/>
      <c r="AO35"/>
      <c r="AP35" s="203"/>
      <c r="AQ35"/>
    </row>
    <row r="36" spans="1:43" ht="17.5" thickBot="1" x14ac:dyDescent="0.45">
      <c r="A36"/>
      <c r="B36" s="123">
        <v>221</v>
      </c>
      <c r="C36" s="123" t="s">
        <v>115</v>
      </c>
      <c r="D36" s="123" t="s">
        <v>99</v>
      </c>
      <c r="E36" s="124">
        <v>44975</v>
      </c>
      <c r="F36" s="125" t="s">
        <v>264</v>
      </c>
      <c r="G36" s="126"/>
      <c r="H36" s="119"/>
      <c r="I36" s="120"/>
      <c r="J36" s="127"/>
      <c r="K36" s="127"/>
      <c r="AE36"/>
      <c r="AF36" s="202"/>
      <c r="AG36" s="204" t="s">
        <v>189</v>
      </c>
      <c r="AH36" s="205">
        <v>0</v>
      </c>
      <c r="AI36" s="204">
        <v>24</v>
      </c>
      <c r="AJ36" s="206">
        <v>7</v>
      </c>
      <c r="AK36" s="206">
        <v>3</v>
      </c>
      <c r="AL36" s="207" t="s">
        <v>139</v>
      </c>
      <c r="AM36" s="207" t="s">
        <v>163</v>
      </c>
      <c r="AN36"/>
      <c r="AO36"/>
      <c r="AP36" s="203"/>
      <c r="AQ36"/>
    </row>
    <row r="37" spans="1:43" ht="17.5" thickBot="1" x14ac:dyDescent="0.45">
      <c r="A37"/>
      <c r="B37" s="106">
        <v>257</v>
      </c>
      <c r="C37" s="297" t="s">
        <v>34</v>
      </c>
      <c r="D37" s="106" t="s">
        <v>113</v>
      </c>
      <c r="E37" s="116">
        <v>44989</v>
      </c>
      <c r="F37" s="184" t="s">
        <v>297</v>
      </c>
      <c r="G37" s="185"/>
      <c r="H37" s="119"/>
      <c r="I37" s="120"/>
      <c r="J37" s="121"/>
      <c r="K37" s="121"/>
      <c r="AE37"/>
      <c r="AF37" s="202"/>
      <c r="AG37" s="178" t="s">
        <v>190</v>
      </c>
      <c r="AH37" s="177">
        <v>0</v>
      </c>
      <c r="AI37" s="178">
        <v>25</v>
      </c>
      <c r="AJ37" s="165">
        <v>4</v>
      </c>
      <c r="AK37" s="165">
        <v>2</v>
      </c>
      <c r="AL37" s="179" t="s">
        <v>138</v>
      </c>
      <c r="AM37" s="179" t="s">
        <v>140</v>
      </c>
      <c r="AN37"/>
      <c r="AO37"/>
      <c r="AP37" s="203"/>
      <c r="AQ37"/>
    </row>
    <row r="38" spans="1:43" ht="17.5" thickBot="1" x14ac:dyDescent="0.45">
      <c r="A38"/>
      <c r="B38" s="101">
        <v>258</v>
      </c>
      <c r="C38" s="101" t="s">
        <v>115</v>
      </c>
      <c r="D38" s="101" t="s">
        <v>110</v>
      </c>
      <c r="E38" s="116">
        <v>44989</v>
      </c>
      <c r="F38" s="117" t="s">
        <v>297</v>
      </c>
      <c r="G38" s="118"/>
      <c r="H38" s="119"/>
      <c r="I38" s="120"/>
      <c r="J38" s="122"/>
      <c r="K38" s="122"/>
      <c r="AE38"/>
      <c r="AF38" s="202"/>
      <c r="AG38" s="170" t="s">
        <v>191</v>
      </c>
      <c r="AH38" s="169">
        <v>0</v>
      </c>
      <c r="AI38" s="170">
        <v>26</v>
      </c>
      <c r="AJ38" s="171">
        <v>5</v>
      </c>
      <c r="AK38" s="171">
        <v>3</v>
      </c>
      <c r="AL38" s="172" t="s">
        <v>139</v>
      </c>
      <c r="AM38" s="172" t="s">
        <v>141</v>
      </c>
      <c r="AN38"/>
      <c r="AO38"/>
      <c r="AP38" s="203"/>
      <c r="AQ38"/>
    </row>
    <row r="39" spans="1:43" ht="17.5" thickBot="1" x14ac:dyDescent="0.45">
      <c r="A39"/>
      <c r="B39" s="123">
        <v>259</v>
      </c>
      <c r="C39" s="123" t="s">
        <v>99</v>
      </c>
      <c r="D39" s="123" t="s">
        <v>57</v>
      </c>
      <c r="E39" s="124">
        <v>44989</v>
      </c>
      <c r="F39" s="125" t="s">
        <v>297</v>
      </c>
      <c r="G39" s="126"/>
      <c r="H39" s="119"/>
      <c r="I39" s="120"/>
      <c r="J39" s="127"/>
      <c r="K39" s="127"/>
      <c r="AE39"/>
      <c r="AF39" s="202"/>
      <c r="AG39" s="204" t="s">
        <v>192</v>
      </c>
      <c r="AH39" s="205">
        <v>0</v>
      </c>
      <c r="AI39" s="204">
        <v>27</v>
      </c>
      <c r="AJ39" s="206">
        <v>6</v>
      </c>
      <c r="AK39" s="206">
        <v>7</v>
      </c>
      <c r="AL39" s="207" t="s">
        <v>163</v>
      </c>
      <c r="AM39" s="207" t="s">
        <v>162</v>
      </c>
      <c r="AN39"/>
      <c r="AO39"/>
      <c r="AP39" s="203"/>
      <c r="AQ39"/>
    </row>
    <row r="40" spans="1:43" ht="17.5" thickBot="1" x14ac:dyDescent="0.45">
      <c r="A40"/>
      <c r="B40" s="106">
        <v>286</v>
      </c>
      <c r="C40" s="106" t="s">
        <v>115</v>
      </c>
      <c r="D40" s="106" t="s">
        <v>34</v>
      </c>
      <c r="E40" s="187">
        <v>45038</v>
      </c>
      <c r="F40" s="184" t="s">
        <v>265</v>
      </c>
      <c r="G40" s="185"/>
      <c r="H40" s="119"/>
      <c r="I40" s="120"/>
      <c r="J40" s="121"/>
      <c r="K40" s="121"/>
      <c r="AE40"/>
      <c r="AF40" s="202"/>
      <c r="AG40" s="178" t="s">
        <v>193</v>
      </c>
      <c r="AH40" s="177">
        <v>0</v>
      </c>
      <c r="AI40" s="178">
        <v>28</v>
      </c>
      <c r="AJ40" s="165">
        <v>2</v>
      </c>
      <c r="AK40" s="165">
        <v>3</v>
      </c>
      <c r="AL40" s="179" t="s">
        <v>139</v>
      </c>
      <c r="AM40" s="179" t="s">
        <v>138</v>
      </c>
      <c r="AN40"/>
      <c r="AO40"/>
      <c r="AP40" s="203"/>
      <c r="AQ40"/>
    </row>
    <row r="41" spans="1:43" ht="17.5" thickBot="1" x14ac:dyDescent="0.45">
      <c r="A41"/>
      <c r="B41" s="106">
        <v>287</v>
      </c>
      <c r="C41" s="106" t="s">
        <v>99</v>
      </c>
      <c r="D41" s="106" t="s">
        <v>113</v>
      </c>
      <c r="E41" s="187">
        <v>45038</v>
      </c>
      <c r="F41" s="184" t="s">
        <v>265</v>
      </c>
      <c r="G41" s="118"/>
      <c r="H41" s="119"/>
      <c r="I41" s="120"/>
      <c r="J41" s="121"/>
      <c r="K41" s="121"/>
      <c r="AE41"/>
      <c r="AF41" s="202"/>
      <c r="AG41" s="170" t="s">
        <v>194</v>
      </c>
      <c r="AH41" s="169">
        <v>0</v>
      </c>
      <c r="AI41" s="170">
        <v>29</v>
      </c>
      <c r="AJ41" s="171">
        <v>4</v>
      </c>
      <c r="AK41" s="171">
        <v>7</v>
      </c>
      <c r="AL41" s="172" t="s">
        <v>163</v>
      </c>
      <c r="AM41" s="172" t="s">
        <v>140</v>
      </c>
      <c r="AN41"/>
      <c r="AO41"/>
      <c r="AP41" s="203"/>
      <c r="AQ41"/>
    </row>
    <row r="42" spans="1:43" ht="17.5" thickBot="1" x14ac:dyDescent="0.45">
      <c r="A42"/>
      <c r="B42" s="188">
        <v>288</v>
      </c>
      <c r="C42" s="188" t="s">
        <v>57</v>
      </c>
      <c r="D42" s="188" t="s">
        <v>110</v>
      </c>
      <c r="E42" s="189">
        <v>45038</v>
      </c>
      <c r="F42" s="190" t="s">
        <v>265</v>
      </c>
      <c r="G42" s="191"/>
      <c r="H42" s="119"/>
      <c r="I42" s="120"/>
      <c r="J42" s="192"/>
      <c r="K42" s="192"/>
      <c r="AE42"/>
      <c r="AF42" s="202"/>
      <c r="AG42" s="204" t="s">
        <v>195</v>
      </c>
      <c r="AH42" s="205">
        <v>0</v>
      </c>
      <c r="AI42" s="204">
        <v>30</v>
      </c>
      <c r="AJ42" s="206">
        <v>5</v>
      </c>
      <c r="AK42" s="206">
        <v>6</v>
      </c>
      <c r="AL42" s="207" t="s">
        <v>162</v>
      </c>
      <c r="AM42" s="207" t="s">
        <v>141</v>
      </c>
      <c r="AN42"/>
      <c r="AO42"/>
      <c r="AP42" s="203"/>
      <c r="AQ42"/>
    </row>
    <row r="43" spans="1:43" ht="17.5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E43"/>
      <c r="AF43"/>
      <c r="AG43"/>
      <c r="AH43"/>
      <c r="AI43"/>
      <c r="AJ43"/>
      <c r="AK43"/>
      <c r="AL43" s="181" t="s">
        <v>156</v>
      </c>
      <c r="AM43" s="181" t="s">
        <v>43</v>
      </c>
      <c r="AN43"/>
      <c r="AO43"/>
      <c r="AP43" s="203"/>
      <c r="AQ43"/>
    </row>
    <row r="44" spans="1:43" ht="17.5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E44"/>
      <c r="AF44"/>
      <c r="AG44"/>
      <c r="AH44"/>
      <c r="AI44"/>
      <c r="AJ44"/>
      <c r="AK44"/>
      <c r="AL44" s="180" t="s">
        <v>159</v>
      </c>
      <c r="AM44" s="180" t="s">
        <v>159</v>
      </c>
      <c r="AN44"/>
      <c r="AO44"/>
      <c r="AP44" s="203"/>
      <c r="AQ44"/>
    </row>
    <row r="45" spans="1:43" ht="17.5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E45"/>
      <c r="AF45"/>
      <c r="AG45"/>
      <c r="AH45"/>
      <c r="AI45"/>
      <c r="AJ45"/>
      <c r="AK45"/>
      <c r="AL45" s="181" t="s">
        <v>157</v>
      </c>
      <c r="AM45" s="181" t="s">
        <v>158</v>
      </c>
      <c r="AN45"/>
      <c r="AO45"/>
      <c r="AP45" s="203"/>
      <c r="AQ45"/>
    </row>
    <row r="46" spans="1:43" ht="17.5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E46"/>
      <c r="AF46"/>
      <c r="AG46"/>
      <c r="AH46"/>
      <c r="AI46"/>
      <c r="AJ46"/>
      <c r="AK46"/>
      <c r="AL46" s="180" t="s">
        <v>159</v>
      </c>
      <c r="AM46" s="180" t="s">
        <v>159</v>
      </c>
      <c r="AN46"/>
      <c r="AO46"/>
      <c r="AP46" s="203"/>
      <c r="AQ46"/>
    </row>
    <row r="47" spans="1:43" ht="14.5" x14ac:dyDescent="0.25">
      <c r="A47"/>
      <c r="B47" s="142"/>
      <c r="C47" s="142"/>
      <c r="D47" s="142"/>
      <c r="E47" s="142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203"/>
      <c r="AQ47"/>
    </row>
  </sheetData>
  <sortState xmlns:xlrd2="http://schemas.microsoft.com/office/spreadsheetml/2017/richdata2" ref="C5:K10">
    <sortCondition descending="1" ref="K5:K10"/>
    <sortCondition descending="1" ref="I5:I10"/>
  </sortState>
  <mergeCells count="1">
    <mergeCell ref="L3:M3"/>
  </mergeCells>
  <phoneticPr fontId="18" type="noConversion"/>
  <conditionalFormatting sqref="AH14:AH15">
    <cfRule type="expression" dxfId="20" priority="2">
      <formula>AH14=1</formula>
    </cfRule>
  </conditionalFormatting>
  <conditionalFormatting sqref="AH16:AH42">
    <cfRule type="expression" dxfId="19" priority="1">
      <formula>AH16=1</formula>
    </cfRule>
  </conditionalFormatting>
  <conditionalFormatting sqref="AF5:AK10">
    <cfRule type="duplicateValues" dxfId="18" priority="3"/>
    <cfRule type="expression" dxfId="17" priority="4">
      <formula>AND(AF5&lt;=$AI$2,ISNUMBER(AF5))</formula>
    </cfRule>
  </conditionalFormatting>
  <dataValidations count="1">
    <dataValidation type="list" allowBlank="1" showInputMessage="1" showErrorMessage="1" sqref="C44:D44 C46:D46" xr:uid="{00000000-0002-0000-1D00-000000000000}">
      <formula1>teams</formula1>
    </dataValidation>
  </dataValidations>
  <hyperlinks>
    <hyperlink ref="L3:M3" location="FORSIDE!A1" display="Forside" xr:uid="{00000000-0004-0000-1D00-000000000000}"/>
  </hyperlinks>
  <pageMargins left="0.39370078740157483" right="0.19685039370078741" top="0.59055118110236227" bottom="0.39370078740157483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Q48"/>
  <sheetViews>
    <sheetView workbookViewId="0">
      <selection activeCell="C5" sqref="C5:K10"/>
    </sheetView>
  </sheetViews>
  <sheetFormatPr defaultColWidth="9.1796875" defaultRowHeight="16" customHeight="1" x14ac:dyDescent="0.35"/>
  <cols>
    <col min="1" max="1" width="6.54296875" style="270" customWidth="1"/>
    <col min="2" max="2" width="11.81640625" style="270" bestFit="1" customWidth="1"/>
    <col min="3" max="4" width="16.7265625" style="1" customWidth="1"/>
    <col min="5" max="5" width="10.1796875" style="1" bestFit="1" customWidth="1"/>
    <col min="6" max="30" width="9.1796875" style="1"/>
    <col min="31" max="31" width="10.54296875" style="270" customWidth="1"/>
    <col min="32" max="32" width="9.54296875" style="1" customWidth="1"/>
    <col min="33" max="33" width="9.54296875" style="9" customWidth="1"/>
    <col min="34" max="34" width="6.54296875" style="270" customWidth="1"/>
    <col min="35" max="35" width="12.54296875" style="9" customWidth="1"/>
    <col min="36" max="36" width="20.54296875" style="269" customWidth="1"/>
    <col min="37" max="37" width="8.54296875" style="270" customWidth="1"/>
    <col min="38" max="38" width="2.54296875" style="270" customWidth="1"/>
    <col min="39" max="39" width="5.54296875" style="270" customWidth="1"/>
    <col min="40" max="40" width="20.54296875" style="269" customWidth="1"/>
    <col min="41" max="41" width="8.54296875" style="270" customWidth="1"/>
    <col min="42" max="42" width="2.54296875" style="270" customWidth="1"/>
    <col min="43" max="43" width="4" style="270" customWidth="1"/>
    <col min="44" max="16384" width="9.1796875" style="1"/>
  </cols>
  <sheetData>
    <row r="1" spans="1:43" ht="16" customHeight="1" x14ac:dyDescent="0.35">
      <c r="A1"/>
      <c r="B1"/>
      <c r="C1"/>
      <c r="D1"/>
      <c r="E1"/>
      <c r="F1"/>
      <c r="G1"/>
      <c r="H1"/>
      <c r="I1"/>
      <c r="J1"/>
      <c r="K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6" customHeight="1" thickBot="1" x14ac:dyDescent="0.5">
      <c r="A2" s="92"/>
      <c r="B2" s="93" t="s">
        <v>367</v>
      </c>
      <c r="C2" s="94"/>
      <c r="D2" s="94"/>
      <c r="E2" s="94"/>
      <c r="F2" s="94"/>
      <c r="G2" s="94"/>
      <c r="H2" s="94"/>
      <c r="I2" s="94"/>
      <c r="J2" s="94"/>
      <c r="K2" s="94"/>
      <c r="AE2" s="152" t="s">
        <v>136</v>
      </c>
      <c r="AF2" s="153">
        <v>6</v>
      </c>
      <c r="AG2" s="154"/>
      <c r="AH2" s="155" t="s">
        <v>137</v>
      </c>
      <c r="AI2" s="153">
        <v>15</v>
      </c>
      <c r="AJ2" s="92"/>
      <c r="AK2" s="92"/>
      <c r="AL2" s="92"/>
      <c r="AM2" s="92"/>
      <c r="AN2" s="92"/>
      <c r="AO2" s="92"/>
      <c r="AP2" s="92"/>
      <c r="AQ2" s="92"/>
    </row>
    <row r="3" spans="1:43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/>
      <c r="AF4" s="157" t="s">
        <v>138</v>
      </c>
      <c r="AG4" s="157" t="s">
        <v>139</v>
      </c>
      <c r="AH4" s="157" t="s">
        <v>140</v>
      </c>
      <c r="AI4" s="157" t="s">
        <v>141</v>
      </c>
      <c r="AJ4" s="157" t="s">
        <v>162</v>
      </c>
      <c r="AK4" s="157" t="s">
        <v>163</v>
      </c>
      <c r="AL4" s="193" t="s">
        <v>142</v>
      </c>
      <c r="AM4" s="157" t="s">
        <v>143</v>
      </c>
      <c r="AN4" s="157" t="s">
        <v>144</v>
      </c>
      <c r="AO4" s="157" t="s">
        <v>145</v>
      </c>
      <c r="AP4" s="157" t="s">
        <v>146</v>
      </c>
      <c r="AQ4" s="157" t="s">
        <v>149</v>
      </c>
    </row>
    <row r="5" spans="1:43" ht="16" customHeight="1" x14ac:dyDescent="0.45">
      <c r="A5"/>
      <c r="B5" s="101">
        <v>1</v>
      </c>
      <c r="C5" s="102" t="s">
        <v>217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9100</v>
      </c>
      <c r="J5" s="103">
        <f t="shared" ref="J5:J10" si="6">SUMIF(team1,teams,goals2)+SUMIF(team2,teams,goals1)</f>
        <v>8824</v>
      </c>
      <c r="K5" s="104">
        <f t="shared" ref="K5:K10" si="7">SUMIFS(points1,team1,teams)+SUMIFS(points2,team2,teams)</f>
        <v>33</v>
      </c>
      <c r="AE5" s="157" t="s">
        <v>138</v>
      </c>
      <c r="AF5" s="158"/>
      <c r="AG5" s="194">
        <v>13</v>
      </c>
      <c r="AH5" s="194">
        <v>25</v>
      </c>
      <c r="AI5" s="194">
        <v>7</v>
      </c>
      <c r="AJ5" s="194">
        <v>19</v>
      </c>
      <c r="AK5" s="194">
        <v>1</v>
      </c>
      <c r="AL5" s="195" t="s">
        <v>159</v>
      </c>
      <c r="AM5" s="161">
        <v>3</v>
      </c>
      <c r="AN5" s="161">
        <v>2</v>
      </c>
      <c r="AO5" s="161">
        <v>2</v>
      </c>
      <c r="AP5" s="161">
        <v>3</v>
      </c>
      <c r="AQ5" s="161">
        <v>10</v>
      </c>
    </row>
    <row r="6" spans="1:43" ht="16" customHeight="1" x14ac:dyDescent="0.45">
      <c r="A6"/>
      <c r="B6" s="101">
        <v>2</v>
      </c>
      <c r="C6" s="105" t="s">
        <v>114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1</v>
      </c>
      <c r="I6" s="103">
        <f t="shared" si="5"/>
        <v>9124</v>
      </c>
      <c r="J6" s="103">
        <f t="shared" si="6"/>
        <v>8726</v>
      </c>
      <c r="K6" s="104">
        <f t="shared" si="7"/>
        <v>30</v>
      </c>
      <c r="AE6" s="157" t="s">
        <v>139</v>
      </c>
      <c r="AF6" s="194">
        <v>28</v>
      </c>
      <c r="AG6" s="158"/>
      <c r="AH6" s="194">
        <v>6</v>
      </c>
      <c r="AI6" s="194">
        <v>26</v>
      </c>
      <c r="AJ6" s="194">
        <v>2</v>
      </c>
      <c r="AK6" s="194">
        <v>24</v>
      </c>
      <c r="AL6" s="195" t="s">
        <v>159</v>
      </c>
      <c r="AM6" s="161">
        <v>2</v>
      </c>
      <c r="AN6" s="161">
        <v>3</v>
      </c>
      <c r="AO6" s="161">
        <v>3</v>
      </c>
      <c r="AP6" s="161">
        <v>2</v>
      </c>
      <c r="AQ6" s="161">
        <v>10</v>
      </c>
    </row>
    <row r="7" spans="1:43" ht="16" customHeight="1" x14ac:dyDescent="0.45">
      <c r="A7"/>
      <c r="B7" s="106">
        <v>3</v>
      </c>
      <c r="C7" s="105" t="s">
        <v>97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1</v>
      </c>
      <c r="H7" s="103">
        <f t="shared" si="4"/>
        <v>0</v>
      </c>
      <c r="I7" s="103">
        <f t="shared" si="5"/>
        <v>9214</v>
      </c>
      <c r="J7" s="103">
        <f t="shared" si="6"/>
        <v>8681</v>
      </c>
      <c r="K7" s="104">
        <f t="shared" si="7"/>
        <v>29</v>
      </c>
      <c r="AE7" s="157" t="s">
        <v>140</v>
      </c>
      <c r="AF7" s="194">
        <v>10</v>
      </c>
      <c r="AG7" s="194">
        <v>21</v>
      </c>
      <c r="AH7" s="158"/>
      <c r="AI7" s="194">
        <v>3</v>
      </c>
      <c r="AJ7" s="194">
        <v>23</v>
      </c>
      <c r="AK7" s="194">
        <v>14</v>
      </c>
      <c r="AL7" s="195" t="s">
        <v>159</v>
      </c>
      <c r="AM7" s="161">
        <v>3</v>
      </c>
      <c r="AN7" s="161">
        <v>2</v>
      </c>
      <c r="AO7" s="161">
        <v>2</v>
      </c>
      <c r="AP7" s="161">
        <v>3</v>
      </c>
      <c r="AQ7" s="161">
        <v>10</v>
      </c>
    </row>
    <row r="8" spans="1:43" ht="15.75" customHeight="1" x14ac:dyDescent="0.45">
      <c r="A8"/>
      <c r="B8" s="106">
        <v>4</v>
      </c>
      <c r="C8" s="102" t="s">
        <v>77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2</v>
      </c>
      <c r="I8" s="103">
        <f t="shared" si="5"/>
        <v>9021</v>
      </c>
      <c r="J8" s="103">
        <f t="shared" si="6"/>
        <v>8947</v>
      </c>
      <c r="K8" s="104">
        <f t="shared" si="7"/>
        <v>24</v>
      </c>
      <c r="AE8" s="157" t="s">
        <v>141</v>
      </c>
      <c r="AF8" s="194">
        <v>22</v>
      </c>
      <c r="AG8" s="194">
        <v>11</v>
      </c>
      <c r="AH8" s="194">
        <v>18</v>
      </c>
      <c r="AI8" s="158"/>
      <c r="AJ8" s="194">
        <v>15</v>
      </c>
      <c r="AK8" s="194">
        <v>20</v>
      </c>
      <c r="AL8" s="195" t="s">
        <v>159</v>
      </c>
      <c r="AM8" s="161">
        <v>2</v>
      </c>
      <c r="AN8" s="161">
        <v>3</v>
      </c>
      <c r="AO8" s="161">
        <v>3</v>
      </c>
      <c r="AP8" s="161">
        <v>2</v>
      </c>
      <c r="AQ8" s="161">
        <v>10</v>
      </c>
    </row>
    <row r="9" spans="1:43" ht="16" customHeight="1" x14ac:dyDescent="0.45">
      <c r="A9"/>
      <c r="B9" s="106">
        <v>5</v>
      </c>
      <c r="C9" s="237" t="s">
        <v>216</v>
      </c>
      <c r="D9" s="106" t="str">
        <f t="shared" si="0"/>
        <v/>
      </c>
      <c r="E9" s="103">
        <f t="shared" si="1"/>
        <v>4</v>
      </c>
      <c r="F9" s="103">
        <f t="shared" si="2"/>
        <v>0</v>
      </c>
      <c r="G9" s="103">
        <f t="shared" si="3"/>
        <v>0</v>
      </c>
      <c r="H9" s="103">
        <f t="shared" si="4"/>
        <v>0</v>
      </c>
      <c r="I9" s="103">
        <f t="shared" si="5"/>
        <v>7216</v>
      </c>
      <c r="J9" s="103">
        <f t="shared" si="6"/>
        <v>7336</v>
      </c>
      <c r="K9" s="104">
        <f t="shared" si="7"/>
        <v>24</v>
      </c>
      <c r="AE9" s="157" t="s">
        <v>162</v>
      </c>
      <c r="AF9" s="194">
        <v>4</v>
      </c>
      <c r="AG9" s="194">
        <v>17</v>
      </c>
      <c r="AH9" s="194">
        <v>8</v>
      </c>
      <c r="AI9" s="194">
        <v>30</v>
      </c>
      <c r="AJ9" s="158"/>
      <c r="AK9" s="194">
        <v>12</v>
      </c>
      <c r="AL9" s="195" t="s">
        <v>159</v>
      </c>
      <c r="AM9" s="161">
        <v>3</v>
      </c>
      <c r="AN9" s="161">
        <v>2</v>
      </c>
      <c r="AO9" s="161">
        <v>2</v>
      </c>
      <c r="AP9" s="161">
        <v>3</v>
      </c>
      <c r="AQ9" s="161">
        <v>10</v>
      </c>
    </row>
    <row r="10" spans="1:43" ht="16" customHeight="1" x14ac:dyDescent="0.45">
      <c r="A10"/>
      <c r="B10" s="106">
        <v>6</v>
      </c>
      <c r="C10" s="105" t="s">
        <v>79</v>
      </c>
      <c r="D10" s="106" t="str">
        <f t="shared" si="0"/>
        <v/>
      </c>
      <c r="E10" s="103">
        <f t="shared" si="1"/>
        <v>4</v>
      </c>
      <c r="F10" s="103">
        <f t="shared" si="2"/>
        <v>0</v>
      </c>
      <c r="G10" s="103">
        <f t="shared" si="3"/>
        <v>0</v>
      </c>
      <c r="H10" s="103">
        <f t="shared" si="4"/>
        <v>4</v>
      </c>
      <c r="I10" s="103">
        <f t="shared" si="5"/>
        <v>6218</v>
      </c>
      <c r="J10" s="103">
        <f t="shared" si="6"/>
        <v>7379</v>
      </c>
      <c r="K10" s="104">
        <f t="shared" si="7"/>
        <v>0</v>
      </c>
      <c r="AE10" s="157" t="s">
        <v>163</v>
      </c>
      <c r="AF10" s="194">
        <v>16</v>
      </c>
      <c r="AG10" s="194">
        <v>9</v>
      </c>
      <c r="AH10" s="194">
        <v>29</v>
      </c>
      <c r="AI10" s="194">
        <v>5</v>
      </c>
      <c r="AJ10" s="194">
        <v>27</v>
      </c>
      <c r="AK10" s="158"/>
      <c r="AL10" s="195" t="s">
        <v>159</v>
      </c>
      <c r="AM10" s="161">
        <v>2</v>
      </c>
      <c r="AN10" s="161">
        <v>3</v>
      </c>
      <c r="AO10" s="161">
        <v>3</v>
      </c>
      <c r="AP10" s="161">
        <v>2</v>
      </c>
      <c r="AQ10" s="161">
        <v>10</v>
      </c>
    </row>
    <row r="11" spans="1:43" ht="16" customHeight="1" x14ac:dyDescent="0.3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07"/>
      <c r="AF12" s="107"/>
      <c r="AG12" s="196" t="s">
        <v>164</v>
      </c>
      <c r="AH12" s="197" t="s">
        <v>150</v>
      </c>
      <c r="AI12" s="198" t="s">
        <v>151</v>
      </c>
      <c r="AJ12" s="199" t="s">
        <v>152</v>
      </c>
      <c r="AK12" s="199" t="s">
        <v>153</v>
      </c>
      <c r="AL12" s="199" t="s">
        <v>154</v>
      </c>
      <c r="AM12" s="199" t="s">
        <v>155</v>
      </c>
      <c r="AN12" s="200" t="s">
        <v>165</v>
      </c>
      <c r="AO12" s="201" t="s">
        <v>41</v>
      </c>
      <c r="AP12" s="201"/>
      <c r="AQ12" s="107"/>
    </row>
    <row r="13" spans="1:43" ht="16" customHeight="1" thickTop="1" thickBot="1" x14ac:dyDescent="0.45">
      <c r="A13"/>
      <c r="B13" s="106">
        <v>19</v>
      </c>
      <c r="C13" s="101" t="s">
        <v>97</v>
      </c>
      <c r="D13" s="101" t="s">
        <v>217</v>
      </c>
      <c r="E13" s="116">
        <v>44828</v>
      </c>
      <c r="F13" s="117" t="s">
        <v>264</v>
      </c>
      <c r="G13" s="118"/>
      <c r="H13" s="119">
        <v>1774</v>
      </c>
      <c r="I13" s="120">
        <v>1934</v>
      </c>
      <c r="J13" s="121">
        <v>1</v>
      </c>
      <c r="K13" s="122">
        <v>9</v>
      </c>
      <c r="AE13" s="142"/>
      <c r="AF13" s="202"/>
      <c r="AG13" s="166" t="s">
        <v>166</v>
      </c>
      <c r="AH13" s="165"/>
      <c r="AI13" s="166">
        <v>1</v>
      </c>
      <c r="AJ13" s="167">
        <v>7</v>
      </c>
      <c r="AK13" s="167">
        <v>2</v>
      </c>
      <c r="AL13" s="168" t="s">
        <v>138</v>
      </c>
      <c r="AM13" s="168" t="s">
        <v>163</v>
      </c>
      <c r="AN13"/>
      <c r="AO13"/>
      <c r="AP13" s="203"/>
      <c r="AQ13"/>
    </row>
    <row r="14" spans="1:43" ht="16" customHeight="1" thickBot="1" x14ac:dyDescent="0.45">
      <c r="A14"/>
      <c r="B14" s="106">
        <v>20</v>
      </c>
      <c r="C14" s="106" t="s">
        <v>114</v>
      </c>
      <c r="D14" s="183" t="s">
        <v>216</v>
      </c>
      <c r="E14" s="116">
        <v>44828</v>
      </c>
      <c r="F14" s="184" t="s">
        <v>264</v>
      </c>
      <c r="G14" s="185"/>
      <c r="H14" s="119">
        <v>1801</v>
      </c>
      <c r="I14" s="120">
        <v>1866</v>
      </c>
      <c r="J14" s="121">
        <v>0</v>
      </c>
      <c r="K14" s="121">
        <v>10</v>
      </c>
      <c r="AE14" s="142"/>
      <c r="AF14" s="202"/>
      <c r="AG14" s="170" t="s">
        <v>167</v>
      </c>
      <c r="AH14" s="169">
        <v>0</v>
      </c>
      <c r="AI14" s="170">
        <v>2</v>
      </c>
      <c r="AJ14" s="171">
        <v>6</v>
      </c>
      <c r="AK14" s="171">
        <v>3</v>
      </c>
      <c r="AL14" s="172" t="s">
        <v>139</v>
      </c>
      <c r="AM14" s="172" t="s">
        <v>162</v>
      </c>
      <c r="AN14"/>
      <c r="AO14"/>
      <c r="AP14" s="203"/>
      <c r="AQ14"/>
    </row>
    <row r="15" spans="1:43" ht="16" customHeight="1" thickBot="1" x14ac:dyDescent="0.45">
      <c r="A15"/>
      <c r="B15" s="123">
        <v>41</v>
      </c>
      <c r="C15" s="123" t="s">
        <v>77</v>
      </c>
      <c r="D15" s="123" t="s">
        <v>79</v>
      </c>
      <c r="E15" s="124">
        <v>44835</v>
      </c>
      <c r="F15" s="125" t="s">
        <v>294</v>
      </c>
      <c r="G15" s="126"/>
      <c r="H15" s="119">
        <v>1927</v>
      </c>
      <c r="I15" s="120">
        <v>1573</v>
      </c>
      <c r="J15" s="127">
        <v>10</v>
      </c>
      <c r="K15" s="127">
        <v>0</v>
      </c>
      <c r="AE15" s="142"/>
      <c r="AF15" s="202"/>
      <c r="AG15" s="204" t="s">
        <v>168</v>
      </c>
      <c r="AH15" s="205">
        <v>0</v>
      </c>
      <c r="AI15" s="204">
        <v>3</v>
      </c>
      <c r="AJ15" s="206">
        <v>5</v>
      </c>
      <c r="AK15" s="206">
        <v>4</v>
      </c>
      <c r="AL15" s="207" t="s">
        <v>140</v>
      </c>
      <c r="AM15" s="207" t="s">
        <v>141</v>
      </c>
      <c r="AN15"/>
      <c r="AO15"/>
      <c r="AP15" s="203"/>
      <c r="AQ15"/>
    </row>
    <row r="16" spans="1:43" ht="16" customHeight="1" thickBot="1" x14ac:dyDescent="0.45">
      <c r="A16"/>
      <c r="B16" s="106">
        <v>46</v>
      </c>
      <c r="C16" s="183" t="s">
        <v>216</v>
      </c>
      <c r="D16" s="106" t="s">
        <v>97</v>
      </c>
      <c r="E16" s="116">
        <v>44842</v>
      </c>
      <c r="F16" s="184" t="s">
        <v>264</v>
      </c>
      <c r="G16" s="185"/>
      <c r="H16" s="119">
        <v>1722</v>
      </c>
      <c r="I16" s="120">
        <v>1802</v>
      </c>
      <c r="J16" s="121">
        <v>4</v>
      </c>
      <c r="K16" s="121">
        <v>6</v>
      </c>
      <c r="AE16" s="142"/>
      <c r="AF16" s="202"/>
      <c r="AG16" s="178" t="s">
        <v>169</v>
      </c>
      <c r="AH16" s="177">
        <v>0</v>
      </c>
      <c r="AI16" s="178">
        <v>4</v>
      </c>
      <c r="AJ16" s="165">
        <v>2</v>
      </c>
      <c r="AK16" s="165">
        <v>6</v>
      </c>
      <c r="AL16" s="179" t="s">
        <v>162</v>
      </c>
      <c r="AM16" s="179" t="s">
        <v>138</v>
      </c>
      <c r="AN16"/>
      <c r="AO16"/>
      <c r="AP16" s="203"/>
      <c r="AQ16"/>
    </row>
    <row r="17" spans="1:43" ht="16" customHeight="1" thickBot="1" x14ac:dyDescent="0.45">
      <c r="A17"/>
      <c r="B17" s="106">
        <v>47</v>
      </c>
      <c r="C17" s="106" t="s">
        <v>217</v>
      </c>
      <c r="D17" s="106" t="s">
        <v>79</v>
      </c>
      <c r="E17" s="116">
        <v>44842</v>
      </c>
      <c r="F17" s="184" t="s">
        <v>264</v>
      </c>
      <c r="G17" s="185"/>
      <c r="H17" s="119">
        <v>1831</v>
      </c>
      <c r="I17" s="120">
        <v>1655</v>
      </c>
      <c r="J17" s="121">
        <v>10</v>
      </c>
      <c r="K17" s="121">
        <v>0</v>
      </c>
      <c r="AE17" s="142"/>
      <c r="AF17" s="202"/>
      <c r="AG17" s="170" t="s">
        <v>170</v>
      </c>
      <c r="AH17" s="169">
        <v>0</v>
      </c>
      <c r="AI17" s="170">
        <v>5</v>
      </c>
      <c r="AJ17" s="171">
        <v>5</v>
      </c>
      <c r="AK17" s="171">
        <v>7</v>
      </c>
      <c r="AL17" s="172" t="s">
        <v>163</v>
      </c>
      <c r="AM17" s="172" t="s">
        <v>141</v>
      </c>
      <c r="AN17"/>
      <c r="AO17"/>
      <c r="AP17" s="203"/>
      <c r="AQ17"/>
    </row>
    <row r="18" spans="1:43" ht="16" customHeight="1" thickBot="1" x14ac:dyDescent="0.45">
      <c r="A18"/>
      <c r="B18" s="123">
        <v>48</v>
      </c>
      <c r="C18" s="123" t="s">
        <v>114</v>
      </c>
      <c r="D18" s="123" t="s">
        <v>77</v>
      </c>
      <c r="E18" s="124">
        <v>44842</v>
      </c>
      <c r="F18" s="125" t="s">
        <v>264</v>
      </c>
      <c r="G18" s="126"/>
      <c r="H18" s="119">
        <v>1739</v>
      </c>
      <c r="I18" s="120">
        <v>1770</v>
      </c>
      <c r="J18" s="127">
        <v>4</v>
      </c>
      <c r="K18" s="127">
        <v>6</v>
      </c>
      <c r="AE18" s="142"/>
      <c r="AF18" s="202"/>
      <c r="AG18" s="204" t="s">
        <v>171</v>
      </c>
      <c r="AH18" s="205">
        <v>0</v>
      </c>
      <c r="AI18" s="204">
        <v>6</v>
      </c>
      <c r="AJ18" s="206">
        <v>4</v>
      </c>
      <c r="AK18" s="206">
        <v>3</v>
      </c>
      <c r="AL18" s="207" t="s">
        <v>139</v>
      </c>
      <c r="AM18" s="207" t="s">
        <v>140</v>
      </c>
      <c r="AN18"/>
      <c r="AO18"/>
      <c r="AP18" s="203"/>
      <c r="AQ18"/>
    </row>
    <row r="19" spans="1:43" ht="16" customHeight="1" thickBot="1" x14ac:dyDescent="0.45">
      <c r="A19"/>
      <c r="B19" s="106">
        <v>70</v>
      </c>
      <c r="C19" s="106" t="s">
        <v>97</v>
      </c>
      <c r="D19" s="106" t="s">
        <v>79</v>
      </c>
      <c r="E19" s="116">
        <v>44849</v>
      </c>
      <c r="F19" s="186" t="s">
        <v>265</v>
      </c>
      <c r="G19" s="118"/>
      <c r="H19" s="119">
        <v>1784</v>
      </c>
      <c r="I19" s="120">
        <v>1431</v>
      </c>
      <c r="J19" s="121">
        <v>10</v>
      </c>
      <c r="K19" s="121">
        <v>0</v>
      </c>
      <c r="AE19" s="142"/>
      <c r="AF19" s="202"/>
      <c r="AG19" s="178" t="s">
        <v>172</v>
      </c>
      <c r="AH19" s="177">
        <v>0</v>
      </c>
      <c r="AI19" s="178">
        <v>7</v>
      </c>
      <c r="AJ19" s="165">
        <v>5</v>
      </c>
      <c r="AK19" s="165">
        <v>2</v>
      </c>
      <c r="AL19" s="179" t="s">
        <v>138</v>
      </c>
      <c r="AM19" s="179" t="s">
        <v>141</v>
      </c>
      <c r="AN19"/>
      <c r="AO19"/>
      <c r="AP19" s="203"/>
      <c r="AQ19"/>
    </row>
    <row r="20" spans="1:43" ht="16" customHeight="1" thickBot="1" x14ac:dyDescent="0.45">
      <c r="A20"/>
      <c r="B20" s="106">
        <v>81</v>
      </c>
      <c r="C20" s="183" t="s">
        <v>216</v>
      </c>
      <c r="D20" s="106" t="s">
        <v>77</v>
      </c>
      <c r="E20" s="116">
        <v>44863</v>
      </c>
      <c r="F20" s="184" t="s">
        <v>264</v>
      </c>
      <c r="G20" s="185"/>
      <c r="H20" s="119">
        <v>1771</v>
      </c>
      <c r="I20" s="120">
        <v>1939</v>
      </c>
      <c r="J20" s="121">
        <v>2</v>
      </c>
      <c r="K20" s="121">
        <v>8</v>
      </c>
      <c r="AE20" s="142"/>
      <c r="AF20" s="202"/>
      <c r="AG20" s="170" t="s">
        <v>173</v>
      </c>
      <c r="AH20" s="169">
        <v>0</v>
      </c>
      <c r="AI20" s="170">
        <v>8</v>
      </c>
      <c r="AJ20" s="171">
        <v>4</v>
      </c>
      <c r="AK20" s="171">
        <v>6</v>
      </c>
      <c r="AL20" s="172" t="s">
        <v>162</v>
      </c>
      <c r="AM20" s="172" t="s">
        <v>140</v>
      </c>
      <c r="AN20"/>
      <c r="AO20"/>
      <c r="AP20" s="203"/>
      <c r="AQ20"/>
    </row>
    <row r="21" spans="1:43" ht="16" customHeight="1" thickBot="1" x14ac:dyDescent="0.45">
      <c r="A21"/>
      <c r="B21" s="123">
        <v>82</v>
      </c>
      <c r="C21" s="123" t="s">
        <v>217</v>
      </c>
      <c r="D21" s="123" t="s">
        <v>114</v>
      </c>
      <c r="E21" s="116">
        <v>44863</v>
      </c>
      <c r="F21" s="184" t="s">
        <v>264</v>
      </c>
      <c r="G21" s="185"/>
      <c r="H21" s="119">
        <v>1677</v>
      </c>
      <c r="I21" s="120">
        <v>1806</v>
      </c>
      <c r="J21" s="127">
        <v>2</v>
      </c>
      <c r="K21" s="127">
        <v>8</v>
      </c>
      <c r="AE21" s="142"/>
      <c r="AF21" s="202"/>
      <c r="AG21" s="204" t="s">
        <v>174</v>
      </c>
      <c r="AH21" s="205">
        <v>0</v>
      </c>
      <c r="AI21" s="204">
        <v>9</v>
      </c>
      <c r="AJ21" s="206">
        <v>3</v>
      </c>
      <c r="AK21" s="206">
        <v>7</v>
      </c>
      <c r="AL21" s="207" t="s">
        <v>163</v>
      </c>
      <c r="AM21" s="207" t="s">
        <v>139</v>
      </c>
      <c r="AN21"/>
      <c r="AO21"/>
      <c r="AP21" s="203"/>
      <c r="AQ21"/>
    </row>
    <row r="22" spans="1:43" ht="16" customHeight="1" thickBot="1" x14ac:dyDescent="0.45">
      <c r="A22"/>
      <c r="B22" s="106">
        <v>95</v>
      </c>
      <c r="C22" s="106" t="s">
        <v>77</v>
      </c>
      <c r="D22" s="106" t="s">
        <v>97</v>
      </c>
      <c r="E22" s="116">
        <v>44870</v>
      </c>
      <c r="F22" s="184" t="s">
        <v>264</v>
      </c>
      <c r="G22" s="185"/>
      <c r="H22" s="119">
        <v>1653</v>
      </c>
      <c r="I22" s="120">
        <v>2000</v>
      </c>
      <c r="J22" s="121">
        <v>0</v>
      </c>
      <c r="K22" s="121">
        <v>10</v>
      </c>
      <c r="AE22" s="142"/>
      <c r="AF22" s="202"/>
      <c r="AG22" s="178" t="s">
        <v>175</v>
      </c>
      <c r="AH22" s="177">
        <v>0</v>
      </c>
      <c r="AI22" s="178">
        <v>10</v>
      </c>
      <c r="AJ22" s="165">
        <v>2</v>
      </c>
      <c r="AK22" s="165">
        <v>4</v>
      </c>
      <c r="AL22" s="179" t="s">
        <v>140</v>
      </c>
      <c r="AM22" s="179" t="s">
        <v>138</v>
      </c>
      <c r="AN22"/>
      <c r="AO22"/>
      <c r="AP22" s="203"/>
      <c r="AQ22"/>
    </row>
    <row r="23" spans="1:43" ht="16" customHeight="1" thickBot="1" x14ac:dyDescent="0.45">
      <c r="A23"/>
      <c r="B23" s="101">
        <v>96</v>
      </c>
      <c r="C23" s="101" t="s">
        <v>79</v>
      </c>
      <c r="D23" s="101" t="s">
        <v>114</v>
      </c>
      <c r="E23" s="116">
        <v>44870</v>
      </c>
      <c r="F23" s="184" t="s">
        <v>264</v>
      </c>
      <c r="G23" s="118"/>
      <c r="H23" s="119">
        <v>1559</v>
      </c>
      <c r="I23" s="120">
        <v>1837</v>
      </c>
      <c r="J23" s="122">
        <v>0</v>
      </c>
      <c r="K23" s="122">
        <v>10</v>
      </c>
      <c r="AE23" s="142"/>
      <c r="AF23" s="202"/>
      <c r="AG23" s="170" t="s">
        <v>176</v>
      </c>
      <c r="AH23" s="169">
        <v>0</v>
      </c>
      <c r="AI23" s="170">
        <v>11</v>
      </c>
      <c r="AJ23" s="171">
        <v>3</v>
      </c>
      <c r="AK23" s="171">
        <v>5</v>
      </c>
      <c r="AL23" s="172" t="s">
        <v>141</v>
      </c>
      <c r="AM23" s="172" t="s">
        <v>139</v>
      </c>
      <c r="AN23"/>
      <c r="AO23"/>
      <c r="AP23" s="203"/>
      <c r="AQ23"/>
    </row>
    <row r="24" spans="1:43" ht="16" customHeight="1" thickBot="1" x14ac:dyDescent="0.45">
      <c r="A24"/>
      <c r="B24" s="123">
        <v>97</v>
      </c>
      <c r="C24" s="183" t="s">
        <v>216</v>
      </c>
      <c r="D24" s="123" t="s">
        <v>217</v>
      </c>
      <c r="E24" s="116">
        <v>44870</v>
      </c>
      <c r="F24" s="184" t="s">
        <v>264</v>
      </c>
      <c r="G24" s="126"/>
      <c r="H24" s="119">
        <v>1857</v>
      </c>
      <c r="I24" s="120">
        <v>1794</v>
      </c>
      <c r="J24" s="127">
        <v>8</v>
      </c>
      <c r="K24" s="127">
        <v>2</v>
      </c>
      <c r="AE24" s="142"/>
      <c r="AF24" s="202"/>
      <c r="AG24" s="204" t="s">
        <v>177</v>
      </c>
      <c r="AH24" s="205">
        <v>0</v>
      </c>
      <c r="AI24" s="204">
        <v>12</v>
      </c>
      <c r="AJ24" s="206">
        <v>7</v>
      </c>
      <c r="AK24" s="206">
        <v>6</v>
      </c>
      <c r="AL24" s="207" t="s">
        <v>162</v>
      </c>
      <c r="AM24" s="207" t="s">
        <v>163</v>
      </c>
      <c r="AN24"/>
      <c r="AO24"/>
      <c r="AP24" s="203"/>
      <c r="AQ24"/>
    </row>
    <row r="25" spans="1:43" ht="16" customHeight="1" thickBot="1" x14ac:dyDescent="0.45">
      <c r="A25"/>
      <c r="B25" s="106">
        <v>136</v>
      </c>
      <c r="C25" s="106" t="s">
        <v>97</v>
      </c>
      <c r="D25" s="106" t="s">
        <v>114</v>
      </c>
      <c r="E25" s="187">
        <v>44898</v>
      </c>
      <c r="F25" s="184" t="s">
        <v>265</v>
      </c>
      <c r="G25" s="118"/>
      <c r="H25" s="119">
        <v>1854</v>
      </c>
      <c r="I25" s="120">
        <v>1941</v>
      </c>
      <c r="J25" s="121">
        <v>2</v>
      </c>
      <c r="K25" s="121">
        <v>8</v>
      </c>
      <c r="AE25" s="142"/>
      <c r="AF25" s="202"/>
      <c r="AG25" s="178" t="s">
        <v>178</v>
      </c>
      <c r="AH25" s="177">
        <v>0</v>
      </c>
      <c r="AI25" s="178">
        <v>13</v>
      </c>
      <c r="AJ25" s="165">
        <v>3</v>
      </c>
      <c r="AK25" s="165">
        <v>2</v>
      </c>
      <c r="AL25" s="179" t="s">
        <v>138</v>
      </c>
      <c r="AM25" s="179" t="s">
        <v>139</v>
      </c>
      <c r="AN25"/>
      <c r="AO25"/>
      <c r="AP25" s="203"/>
      <c r="AQ25"/>
    </row>
    <row r="26" spans="1:43" ht="16" customHeight="1" thickBot="1" x14ac:dyDescent="0.45">
      <c r="A26"/>
      <c r="B26" s="106">
        <v>137</v>
      </c>
      <c r="C26" s="106" t="s">
        <v>77</v>
      </c>
      <c r="D26" s="106" t="s">
        <v>217</v>
      </c>
      <c r="E26" s="187">
        <v>44898</v>
      </c>
      <c r="F26" s="184" t="s">
        <v>265</v>
      </c>
      <c r="G26" s="185"/>
      <c r="H26" s="119">
        <v>1732</v>
      </c>
      <c r="I26" s="120">
        <v>1864</v>
      </c>
      <c r="J26" s="121">
        <v>0</v>
      </c>
      <c r="K26" s="121">
        <v>10</v>
      </c>
      <c r="AE26" s="142"/>
      <c r="AF26" s="202"/>
      <c r="AG26" s="170" t="s">
        <v>179</v>
      </c>
      <c r="AH26" s="169">
        <v>0</v>
      </c>
      <c r="AI26" s="170">
        <v>14</v>
      </c>
      <c r="AJ26" s="171">
        <v>7</v>
      </c>
      <c r="AK26" s="171">
        <v>4</v>
      </c>
      <c r="AL26" s="172" t="s">
        <v>140</v>
      </c>
      <c r="AM26" s="172" t="s">
        <v>163</v>
      </c>
      <c r="AN26"/>
      <c r="AO26"/>
      <c r="AP26" s="203"/>
      <c r="AQ26"/>
    </row>
    <row r="27" spans="1:43" ht="16" customHeight="1" thickBot="1" x14ac:dyDescent="0.45">
      <c r="A27"/>
      <c r="B27" s="188">
        <v>138</v>
      </c>
      <c r="C27" s="188" t="s">
        <v>79</v>
      </c>
      <c r="D27" s="217" t="s">
        <v>216</v>
      </c>
      <c r="E27" s="189">
        <v>44968</v>
      </c>
      <c r="F27" s="190" t="s">
        <v>264</v>
      </c>
      <c r="G27" s="191"/>
      <c r="H27" s="119"/>
      <c r="I27" s="120"/>
      <c r="J27" s="192"/>
      <c r="K27" s="192"/>
      <c r="AE27" s="142"/>
      <c r="AF27" s="202"/>
      <c r="AG27" s="204" t="s">
        <v>180</v>
      </c>
      <c r="AH27" s="205">
        <v>0</v>
      </c>
      <c r="AI27" s="204">
        <v>15</v>
      </c>
      <c r="AJ27" s="206">
        <v>6</v>
      </c>
      <c r="AK27" s="206">
        <v>5</v>
      </c>
      <c r="AL27" s="207" t="s">
        <v>141</v>
      </c>
      <c r="AM27" s="207" t="s">
        <v>162</v>
      </c>
      <c r="AN27"/>
      <c r="AO27"/>
      <c r="AP27" s="203"/>
      <c r="AQ27"/>
    </row>
    <row r="28" spans="1:43" ht="16" customHeight="1" thickBot="1" x14ac:dyDescent="0.45">
      <c r="A28"/>
      <c r="B28" s="101">
        <v>174</v>
      </c>
      <c r="C28" s="298" t="s">
        <v>217</v>
      </c>
      <c r="D28" s="101" t="s">
        <v>97</v>
      </c>
      <c r="E28" s="116">
        <v>44940</v>
      </c>
      <c r="F28" s="117" t="s">
        <v>265</v>
      </c>
      <c r="G28" s="118"/>
      <c r="H28" s="119"/>
      <c r="I28" s="120"/>
      <c r="J28" s="122"/>
      <c r="K28" s="122"/>
      <c r="AE28" s="142"/>
      <c r="AF28" s="202"/>
      <c r="AG28" s="178" t="s">
        <v>181</v>
      </c>
      <c r="AH28" s="177">
        <v>0</v>
      </c>
      <c r="AI28" s="178">
        <v>16</v>
      </c>
      <c r="AJ28" s="165">
        <v>2</v>
      </c>
      <c r="AK28" s="165">
        <v>7</v>
      </c>
      <c r="AL28" s="179" t="s">
        <v>163</v>
      </c>
      <c r="AM28" s="179" t="s">
        <v>138</v>
      </c>
      <c r="AN28"/>
      <c r="AO28"/>
      <c r="AP28" s="203"/>
      <c r="AQ28"/>
    </row>
    <row r="29" spans="1:43" ht="16" customHeight="1" thickBot="1" x14ac:dyDescent="0.45">
      <c r="A29"/>
      <c r="B29" s="106">
        <v>175</v>
      </c>
      <c r="C29" s="183" t="s">
        <v>216</v>
      </c>
      <c r="D29" s="106" t="s">
        <v>114</v>
      </c>
      <c r="E29" s="187">
        <v>44940</v>
      </c>
      <c r="F29" s="186" t="s">
        <v>265</v>
      </c>
      <c r="G29" s="185"/>
      <c r="H29" s="119"/>
      <c r="I29" s="120"/>
      <c r="J29" s="121"/>
      <c r="K29" s="121"/>
      <c r="AE29" s="142"/>
      <c r="AF29" s="202"/>
      <c r="AG29" s="170" t="s">
        <v>182</v>
      </c>
      <c r="AH29" s="169">
        <v>0</v>
      </c>
      <c r="AI29" s="170">
        <v>17</v>
      </c>
      <c r="AJ29" s="171">
        <v>3</v>
      </c>
      <c r="AK29" s="171">
        <v>6</v>
      </c>
      <c r="AL29" s="172" t="s">
        <v>162</v>
      </c>
      <c r="AM29" s="172" t="s">
        <v>139</v>
      </c>
      <c r="AN29"/>
      <c r="AO29"/>
      <c r="AP29" s="203"/>
      <c r="AQ29"/>
    </row>
    <row r="30" spans="1:43" ht="16" customHeight="1" thickBot="1" x14ac:dyDescent="0.45">
      <c r="A30"/>
      <c r="B30" s="123">
        <v>176</v>
      </c>
      <c r="C30" s="123" t="s">
        <v>79</v>
      </c>
      <c r="D30" s="123" t="s">
        <v>77</v>
      </c>
      <c r="E30" s="124">
        <v>44940</v>
      </c>
      <c r="F30" s="125" t="s">
        <v>265</v>
      </c>
      <c r="G30" s="126"/>
      <c r="H30" s="119"/>
      <c r="I30" s="120"/>
      <c r="J30" s="127"/>
      <c r="K30" s="127"/>
      <c r="AE30" s="142"/>
      <c r="AF30" s="202"/>
      <c r="AG30" s="204" t="s">
        <v>183</v>
      </c>
      <c r="AH30" s="205">
        <v>0</v>
      </c>
      <c r="AI30" s="204">
        <v>18</v>
      </c>
      <c r="AJ30" s="206">
        <v>4</v>
      </c>
      <c r="AK30" s="206">
        <v>5</v>
      </c>
      <c r="AL30" s="207" t="s">
        <v>141</v>
      </c>
      <c r="AM30" s="207" t="s">
        <v>140</v>
      </c>
      <c r="AN30"/>
      <c r="AO30"/>
      <c r="AP30" s="203"/>
      <c r="AQ30"/>
    </row>
    <row r="31" spans="1:43" ht="16" customHeight="1" thickBot="1" x14ac:dyDescent="0.45">
      <c r="A31"/>
      <c r="B31" s="106">
        <v>192</v>
      </c>
      <c r="C31" s="106" t="s">
        <v>114</v>
      </c>
      <c r="D31" s="183" t="s">
        <v>217</v>
      </c>
      <c r="E31" s="187">
        <v>44947</v>
      </c>
      <c r="F31" s="184" t="s">
        <v>265</v>
      </c>
      <c r="G31" s="185"/>
      <c r="H31" s="119"/>
      <c r="I31" s="262"/>
      <c r="J31" s="121"/>
      <c r="K31" s="121"/>
      <c r="AE31" s="142"/>
      <c r="AF31" s="202"/>
      <c r="AG31" s="178" t="s">
        <v>184</v>
      </c>
      <c r="AH31" s="177">
        <v>0</v>
      </c>
      <c r="AI31" s="178">
        <v>19</v>
      </c>
      <c r="AJ31" s="165">
        <v>6</v>
      </c>
      <c r="AK31" s="165">
        <v>2</v>
      </c>
      <c r="AL31" s="179" t="s">
        <v>138</v>
      </c>
      <c r="AM31" s="179" t="s">
        <v>162</v>
      </c>
      <c r="AN31"/>
      <c r="AO31"/>
      <c r="AP31" s="203"/>
      <c r="AQ31"/>
    </row>
    <row r="32" spans="1:43" ht="16" customHeight="1" thickBot="1" x14ac:dyDescent="0.45">
      <c r="A32"/>
      <c r="B32" s="106">
        <v>195</v>
      </c>
      <c r="C32" s="106" t="s">
        <v>97</v>
      </c>
      <c r="D32" s="106" t="s">
        <v>216</v>
      </c>
      <c r="E32" s="116">
        <v>44961</v>
      </c>
      <c r="F32" s="184" t="s">
        <v>264</v>
      </c>
      <c r="G32" s="185"/>
      <c r="H32" s="119"/>
      <c r="I32" s="120"/>
      <c r="J32" s="121"/>
      <c r="K32" s="121"/>
      <c r="AE32" s="142"/>
      <c r="AF32" s="202"/>
      <c r="AG32" s="170" t="s">
        <v>185</v>
      </c>
      <c r="AH32" s="169">
        <v>0</v>
      </c>
      <c r="AI32" s="170">
        <v>20</v>
      </c>
      <c r="AJ32" s="171">
        <v>7</v>
      </c>
      <c r="AK32" s="171">
        <v>5</v>
      </c>
      <c r="AL32" s="172" t="s">
        <v>141</v>
      </c>
      <c r="AM32" s="172" t="s">
        <v>163</v>
      </c>
      <c r="AN32"/>
      <c r="AO32"/>
      <c r="AP32" s="203"/>
      <c r="AQ32"/>
    </row>
    <row r="33" spans="1:43" ht="16" customHeight="1" thickBot="1" x14ac:dyDescent="0.45">
      <c r="A33"/>
      <c r="B33" s="123">
        <v>196</v>
      </c>
      <c r="C33" s="123" t="s">
        <v>79</v>
      </c>
      <c r="D33" s="123" t="s">
        <v>217</v>
      </c>
      <c r="E33" s="124">
        <v>44961</v>
      </c>
      <c r="F33" s="125" t="s">
        <v>264</v>
      </c>
      <c r="G33" s="126"/>
      <c r="H33" s="119"/>
      <c r="I33" s="120"/>
      <c r="J33" s="127"/>
      <c r="K33" s="127"/>
      <c r="AE33"/>
      <c r="AF33" s="202"/>
      <c r="AG33" s="204" t="s">
        <v>186</v>
      </c>
      <c r="AH33" s="205">
        <v>0</v>
      </c>
      <c r="AI33" s="204">
        <v>21</v>
      </c>
      <c r="AJ33" s="206">
        <v>3</v>
      </c>
      <c r="AK33" s="206">
        <v>4</v>
      </c>
      <c r="AL33" s="207" t="s">
        <v>140</v>
      </c>
      <c r="AM33" s="207" t="s">
        <v>139</v>
      </c>
      <c r="AN33"/>
      <c r="AO33"/>
      <c r="AP33" s="203"/>
      <c r="AQ33"/>
    </row>
    <row r="34" spans="1:43" ht="16" customHeight="1" thickBot="1" x14ac:dyDescent="0.45">
      <c r="A34"/>
      <c r="B34" s="106">
        <v>197</v>
      </c>
      <c r="C34" s="106" t="s">
        <v>77</v>
      </c>
      <c r="D34" s="106" t="s">
        <v>114</v>
      </c>
      <c r="E34" s="187">
        <v>44961</v>
      </c>
      <c r="F34" s="186" t="s">
        <v>264</v>
      </c>
      <c r="G34" s="185"/>
      <c r="H34" s="119"/>
      <c r="I34" s="120"/>
      <c r="J34" s="121"/>
      <c r="K34" s="121"/>
      <c r="AE34"/>
      <c r="AF34" s="202"/>
      <c r="AG34" s="178" t="s">
        <v>187</v>
      </c>
      <c r="AH34" s="177">
        <v>0</v>
      </c>
      <c r="AI34" s="178">
        <v>22</v>
      </c>
      <c r="AJ34" s="165">
        <v>2</v>
      </c>
      <c r="AK34" s="165">
        <v>5</v>
      </c>
      <c r="AL34" s="179" t="s">
        <v>141</v>
      </c>
      <c r="AM34" s="179" t="s">
        <v>138</v>
      </c>
      <c r="AN34"/>
      <c r="AO34"/>
      <c r="AP34" s="203"/>
      <c r="AQ34"/>
    </row>
    <row r="35" spans="1:43" ht="16" customHeight="1" thickBot="1" x14ac:dyDescent="0.45">
      <c r="A35"/>
      <c r="B35" s="106">
        <v>227</v>
      </c>
      <c r="C35" s="106" t="s">
        <v>79</v>
      </c>
      <c r="D35" s="183" t="s">
        <v>97</v>
      </c>
      <c r="E35" s="187">
        <v>44975</v>
      </c>
      <c r="F35" s="184" t="s">
        <v>265</v>
      </c>
      <c r="G35" s="118"/>
      <c r="H35" s="119"/>
      <c r="I35" s="120"/>
      <c r="J35" s="121"/>
      <c r="K35" s="121"/>
      <c r="AE35"/>
      <c r="AF35" s="202"/>
      <c r="AG35" s="170" t="s">
        <v>188</v>
      </c>
      <c r="AH35" s="169">
        <v>0</v>
      </c>
      <c r="AI35" s="170">
        <v>23</v>
      </c>
      <c r="AJ35" s="171">
        <v>6</v>
      </c>
      <c r="AK35" s="171">
        <v>4</v>
      </c>
      <c r="AL35" s="172" t="s">
        <v>140</v>
      </c>
      <c r="AM35" s="172" t="s">
        <v>162</v>
      </c>
      <c r="AN35"/>
      <c r="AO35"/>
      <c r="AP35" s="203"/>
      <c r="AQ35"/>
    </row>
    <row r="36" spans="1:43" ht="16" customHeight="1" thickBot="1" x14ac:dyDescent="0.45">
      <c r="A36"/>
      <c r="B36" s="123">
        <v>228</v>
      </c>
      <c r="C36" s="123" t="s">
        <v>77</v>
      </c>
      <c r="D36" s="123" t="s">
        <v>216</v>
      </c>
      <c r="E36" s="124">
        <v>44975</v>
      </c>
      <c r="F36" s="125" t="s">
        <v>265</v>
      </c>
      <c r="G36" s="126"/>
      <c r="H36" s="119"/>
      <c r="I36" s="120"/>
      <c r="J36" s="127"/>
      <c r="K36" s="127"/>
      <c r="AE36"/>
      <c r="AF36" s="202"/>
      <c r="AG36" s="204" t="s">
        <v>189</v>
      </c>
      <c r="AH36" s="205">
        <v>0</v>
      </c>
      <c r="AI36" s="204">
        <v>24</v>
      </c>
      <c r="AJ36" s="206">
        <v>7</v>
      </c>
      <c r="AK36" s="206">
        <v>3</v>
      </c>
      <c r="AL36" s="207" t="s">
        <v>139</v>
      </c>
      <c r="AM36" s="207" t="s">
        <v>163</v>
      </c>
      <c r="AN36"/>
      <c r="AO36"/>
      <c r="AP36" s="203"/>
      <c r="AQ36"/>
    </row>
    <row r="37" spans="1:43" ht="16" customHeight="1" thickBot="1" x14ac:dyDescent="0.45">
      <c r="A37"/>
      <c r="B37" s="106">
        <v>239</v>
      </c>
      <c r="C37" s="106" t="s">
        <v>97</v>
      </c>
      <c r="D37" s="106" t="s">
        <v>77</v>
      </c>
      <c r="E37" s="116">
        <v>44989</v>
      </c>
      <c r="F37" s="184" t="s">
        <v>265</v>
      </c>
      <c r="G37" s="185"/>
      <c r="H37" s="119"/>
      <c r="I37" s="120"/>
      <c r="J37" s="121"/>
      <c r="K37" s="121"/>
      <c r="AE37"/>
      <c r="AF37" s="202"/>
      <c r="AG37" s="178" t="s">
        <v>190</v>
      </c>
      <c r="AH37" s="177">
        <v>0</v>
      </c>
      <c r="AI37" s="178">
        <v>25</v>
      </c>
      <c r="AJ37" s="165">
        <v>4</v>
      </c>
      <c r="AK37" s="165">
        <v>2</v>
      </c>
      <c r="AL37" s="179" t="s">
        <v>138</v>
      </c>
      <c r="AM37" s="179" t="s">
        <v>140</v>
      </c>
      <c r="AN37"/>
      <c r="AO37"/>
      <c r="AP37" s="203"/>
      <c r="AQ37"/>
    </row>
    <row r="38" spans="1:43" ht="16" customHeight="1" thickBot="1" x14ac:dyDescent="0.45">
      <c r="A38"/>
      <c r="B38" s="101">
        <v>240</v>
      </c>
      <c r="C38" s="101" t="s">
        <v>114</v>
      </c>
      <c r="D38" s="101" t="s">
        <v>79</v>
      </c>
      <c r="E38" s="116">
        <v>44989</v>
      </c>
      <c r="F38" s="117" t="s">
        <v>265</v>
      </c>
      <c r="G38" s="118"/>
      <c r="H38" s="119"/>
      <c r="I38" s="120"/>
      <c r="J38" s="122"/>
      <c r="K38" s="122"/>
      <c r="AE38"/>
      <c r="AF38" s="202"/>
      <c r="AG38" s="170" t="s">
        <v>191</v>
      </c>
      <c r="AH38" s="169">
        <v>0</v>
      </c>
      <c r="AI38" s="170">
        <v>26</v>
      </c>
      <c r="AJ38" s="171">
        <v>5</v>
      </c>
      <c r="AK38" s="171">
        <v>3</v>
      </c>
      <c r="AL38" s="172" t="s">
        <v>139</v>
      </c>
      <c r="AM38" s="172" t="s">
        <v>141</v>
      </c>
      <c r="AN38"/>
      <c r="AO38"/>
      <c r="AP38" s="203"/>
      <c r="AQ38"/>
    </row>
    <row r="39" spans="1:43" ht="16" customHeight="1" thickBot="1" x14ac:dyDescent="0.45">
      <c r="A39"/>
      <c r="B39" s="123">
        <v>241</v>
      </c>
      <c r="C39" s="123" t="s">
        <v>217</v>
      </c>
      <c r="D39" s="183" t="s">
        <v>216</v>
      </c>
      <c r="E39" s="124">
        <v>44989</v>
      </c>
      <c r="F39" s="125" t="s">
        <v>265</v>
      </c>
      <c r="G39" s="126"/>
      <c r="H39" s="119"/>
      <c r="I39" s="120"/>
      <c r="J39" s="127"/>
      <c r="K39" s="127"/>
      <c r="AE39"/>
      <c r="AF39" s="202"/>
      <c r="AG39" s="204" t="s">
        <v>192</v>
      </c>
      <c r="AH39" s="205">
        <v>0</v>
      </c>
      <c r="AI39" s="204">
        <v>27</v>
      </c>
      <c r="AJ39" s="206">
        <v>6</v>
      </c>
      <c r="AK39" s="206">
        <v>7</v>
      </c>
      <c r="AL39" s="207" t="s">
        <v>163</v>
      </c>
      <c r="AM39" s="207" t="s">
        <v>162</v>
      </c>
      <c r="AN39"/>
      <c r="AO39"/>
      <c r="AP39" s="203"/>
      <c r="AQ39"/>
    </row>
    <row r="40" spans="1:43" ht="16" customHeight="1" thickBot="1" x14ac:dyDescent="0.45">
      <c r="A40"/>
      <c r="B40" s="106">
        <v>275</v>
      </c>
      <c r="C40" s="106" t="s">
        <v>114</v>
      </c>
      <c r="D40" s="106" t="s">
        <v>97</v>
      </c>
      <c r="E40" s="187">
        <v>45038</v>
      </c>
      <c r="F40" s="184" t="s">
        <v>264</v>
      </c>
      <c r="G40" s="185"/>
      <c r="H40" s="119"/>
      <c r="I40" s="120"/>
      <c r="J40" s="121"/>
      <c r="K40" s="121"/>
      <c r="AE40"/>
      <c r="AF40" s="202"/>
      <c r="AG40" s="178" t="s">
        <v>193</v>
      </c>
      <c r="AH40" s="177">
        <v>0</v>
      </c>
      <c r="AI40" s="178">
        <v>28</v>
      </c>
      <c r="AJ40" s="165">
        <v>2</v>
      </c>
      <c r="AK40" s="165">
        <v>3</v>
      </c>
      <c r="AL40" s="179" t="s">
        <v>139</v>
      </c>
      <c r="AM40" s="179" t="s">
        <v>138</v>
      </c>
      <c r="AN40"/>
      <c r="AO40"/>
      <c r="AP40" s="203"/>
      <c r="AQ40"/>
    </row>
    <row r="41" spans="1:43" ht="16" customHeight="1" thickBot="1" x14ac:dyDescent="0.45">
      <c r="A41"/>
      <c r="B41" s="106">
        <v>276</v>
      </c>
      <c r="C41" s="106" t="s">
        <v>217</v>
      </c>
      <c r="D41" s="106" t="s">
        <v>77</v>
      </c>
      <c r="E41" s="187">
        <v>45038</v>
      </c>
      <c r="F41" s="184" t="s">
        <v>264</v>
      </c>
      <c r="G41" s="118"/>
      <c r="H41" s="119"/>
      <c r="I41" s="120"/>
      <c r="J41" s="121"/>
      <c r="K41" s="121"/>
      <c r="AE41"/>
      <c r="AF41" s="202"/>
      <c r="AG41" s="170" t="s">
        <v>194</v>
      </c>
      <c r="AH41" s="169">
        <v>0</v>
      </c>
      <c r="AI41" s="170">
        <v>29</v>
      </c>
      <c r="AJ41" s="171">
        <v>4</v>
      </c>
      <c r="AK41" s="171">
        <v>7</v>
      </c>
      <c r="AL41" s="172" t="s">
        <v>163</v>
      </c>
      <c r="AM41" s="172" t="s">
        <v>140</v>
      </c>
      <c r="AN41"/>
      <c r="AO41"/>
      <c r="AP41" s="203"/>
      <c r="AQ41"/>
    </row>
    <row r="42" spans="1:43" ht="16" customHeight="1" thickBot="1" x14ac:dyDescent="0.45">
      <c r="A42"/>
      <c r="B42" s="188">
        <v>277</v>
      </c>
      <c r="C42" s="217" t="s">
        <v>216</v>
      </c>
      <c r="D42" s="188" t="s">
        <v>79</v>
      </c>
      <c r="E42" s="189">
        <v>45038</v>
      </c>
      <c r="F42" s="190" t="s">
        <v>264</v>
      </c>
      <c r="G42" s="191"/>
      <c r="H42" s="119"/>
      <c r="I42" s="120"/>
      <c r="J42" s="192"/>
      <c r="K42" s="192"/>
      <c r="AE42"/>
      <c r="AF42" s="202"/>
      <c r="AG42" s="204" t="s">
        <v>195</v>
      </c>
      <c r="AH42" s="205">
        <v>0</v>
      </c>
      <c r="AI42" s="204">
        <v>30</v>
      </c>
      <c r="AJ42" s="206">
        <v>5</v>
      </c>
      <c r="AK42" s="206">
        <v>6</v>
      </c>
      <c r="AL42" s="207" t="s">
        <v>162</v>
      </c>
      <c r="AM42" s="207" t="s">
        <v>141</v>
      </c>
      <c r="AN42"/>
      <c r="AO42"/>
      <c r="AP42" s="203"/>
      <c r="AQ42"/>
    </row>
    <row r="43" spans="1:43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E43"/>
      <c r="AF43"/>
      <c r="AG43"/>
      <c r="AH43"/>
      <c r="AI43"/>
      <c r="AJ43"/>
      <c r="AK43"/>
      <c r="AL43" s="181" t="s">
        <v>156</v>
      </c>
      <c r="AM43" s="181" t="s">
        <v>43</v>
      </c>
      <c r="AN43"/>
      <c r="AO43"/>
      <c r="AP43" s="203"/>
      <c r="AQ43"/>
    </row>
    <row r="44" spans="1:43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E44"/>
      <c r="AF44"/>
      <c r="AG44"/>
      <c r="AH44"/>
      <c r="AI44"/>
      <c r="AJ44"/>
      <c r="AK44"/>
      <c r="AL44" s="180" t="s">
        <v>159</v>
      </c>
      <c r="AM44" s="180" t="s">
        <v>159</v>
      </c>
      <c r="AN44"/>
      <c r="AO44"/>
      <c r="AP44" s="203"/>
      <c r="AQ44"/>
    </row>
    <row r="45" spans="1:43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E45"/>
      <c r="AF45"/>
      <c r="AG45"/>
      <c r="AH45"/>
      <c r="AI45"/>
      <c r="AJ45"/>
      <c r="AK45"/>
      <c r="AL45" s="181" t="s">
        <v>157</v>
      </c>
      <c r="AM45" s="181" t="s">
        <v>158</v>
      </c>
      <c r="AN45"/>
      <c r="AO45"/>
      <c r="AP45" s="203"/>
      <c r="AQ45"/>
    </row>
    <row r="46" spans="1:43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E46"/>
      <c r="AF46"/>
      <c r="AG46"/>
      <c r="AH46"/>
      <c r="AI46"/>
      <c r="AJ46"/>
      <c r="AK46"/>
      <c r="AL46" s="180" t="s">
        <v>159</v>
      </c>
      <c r="AM46" s="180" t="s">
        <v>159</v>
      </c>
      <c r="AN46"/>
      <c r="AO46"/>
      <c r="AP46" s="203"/>
      <c r="AQ46"/>
    </row>
    <row r="47" spans="1:43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203"/>
      <c r="AQ47"/>
    </row>
    <row r="48" spans="1:43" ht="16" customHeight="1" x14ac:dyDescent="0.35">
      <c r="A48"/>
      <c r="B48" s="142"/>
      <c r="C48" s="142"/>
      <c r="D48" s="142"/>
      <c r="E48" s="142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ortState xmlns:xlrd2="http://schemas.microsoft.com/office/spreadsheetml/2017/richdata2" ref="C5:K10">
    <sortCondition descending="1" ref="K5:K10"/>
    <sortCondition descending="1" ref="I5:I10"/>
  </sortState>
  <mergeCells count="1">
    <mergeCell ref="L3:M3"/>
  </mergeCells>
  <conditionalFormatting sqref="AH14:AH15">
    <cfRule type="expression" dxfId="16" priority="2">
      <formula>AH14=1</formula>
    </cfRule>
  </conditionalFormatting>
  <conditionalFormatting sqref="AH16:AH42">
    <cfRule type="expression" dxfId="15" priority="1">
      <formula>AH16=1</formula>
    </cfRule>
  </conditionalFormatting>
  <conditionalFormatting sqref="AF5:AK10">
    <cfRule type="duplicateValues" dxfId="14" priority="3"/>
    <cfRule type="expression" dxfId="13" priority="4">
      <formula>AND(AF5&lt;=$AI$2,ISNUMBER(AF5))</formula>
    </cfRule>
  </conditionalFormatting>
  <dataValidations count="1">
    <dataValidation type="list" allowBlank="1" showInputMessage="1" showErrorMessage="1" sqref="C44:D44 C46:D46" xr:uid="{00000000-0002-0000-1E00-000000000000}">
      <formula1>teams</formula1>
    </dataValidation>
  </dataValidations>
  <hyperlinks>
    <hyperlink ref="L3:M3" location="FORSIDE!A1" display="Forside" xr:uid="{00000000-0004-0000-1E00-000000000000}"/>
  </hyperlink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47">
    <tabColor rgb="FFFFFF00"/>
  </sheetPr>
  <dimension ref="A1:AR37"/>
  <sheetViews>
    <sheetView topLeftCell="B1" workbookViewId="0">
      <selection activeCell="K8" sqref="K8"/>
    </sheetView>
  </sheetViews>
  <sheetFormatPr defaultColWidth="9.1796875" defaultRowHeight="15.5" x14ac:dyDescent="0.35"/>
  <cols>
    <col min="1" max="2" width="9.1796875" style="71"/>
    <col min="3" max="4" width="17.54296875" style="71" bestFit="1" customWidth="1"/>
    <col min="5" max="5" width="10.1796875" style="71" bestFit="1" customWidth="1"/>
    <col min="6" max="29" width="9.1796875" style="71"/>
    <col min="30" max="30" width="10.54296875" style="70" customWidth="1"/>
    <col min="31" max="31" width="9.54296875" style="71" customWidth="1"/>
    <col min="32" max="33" width="11" style="70" customWidth="1"/>
    <col min="34" max="34" width="12.54296875" style="70" customWidth="1"/>
    <col min="35" max="35" width="20.54296875" style="72" customWidth="1"/>
    <col min="36" max="36" width="8.54296875" style="70" customWidth="1"/>
    <col min="37" max="38" width="8.26953125" style="70" customWidth="1"/>
    <col min="39" max="39" width="8.26953125" style="72" customWidth="1"/>
    <col min="40" max="40" width="8.26953125" style="70" customWidth="1"/>
    <col min="41" max="41" width="2.54296875" style="70" customWidth="1"/>
    <col min="42" max="42" width="5.54296875" style="70" customWidth="1"/>
    <col min="43" max="43" width="6.54296875" style="70" customWidth="1"/>
    <col min="44" max="44" width="11.81640625" style="70" customWidth="1"/>
    <col min="45" max="16384" width="9.1796875" style="71"/>
  </cols>
  <sheetData>
    <row r="1" spans="1:44" x14ac:dyDescent="0.35">
      <c r="A1"/>
      <c r="B1"/>
      <c r="C1"/>
      <c r="D1"/>
      <c r="E1"/>
      <c r="F1"/>
      <c r="G1"/>
      <c r="H1"/>
      <c r="I1"/>
      <c r="J1"/>
      <c r="K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/>
      <c r="AQ1" s="151"/>
      <c r="AR1" s="151"/>
    </row>
    <row r="2" spans="1:44" ht="20" thickBot="1" x14ac:dyDescent="0.5">
      <c r="A2" s="92"/>
      <c r="B2" s="93" t="s">
        <v>368</v>
      </c>
      <c r="C2" s="94"/>
      <c r="D2" s="94"/>
      <c r="E2" s="94"/>
      <c r="F2" s="94"/>
      <c r="G2" s="94"/>
      <c r="H2" s="94"/>
      <c r="I2" s="94"/>
      <c r="J2" s="94"/>
      <c r="K2" s="94"/>
      <c r="AD2" s="152" t="s">
        <v>136</v>
      </c>
      <c r="AE2" s="153">
        <v>4</v>
      </c>
      <c r="AF2" s="154"/>
      <c r="AG2" s="155" t="s">
        <v>137</v>
      </c>
      <c r="AH2" s="153">
        <v>6</v>
      </c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16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D4"/>
      <c r="AE4" s="142" t="s">
        <v>138</v>
      </c>
      <c r="AF4" s="142" t="s">
        <v>139</v>
      </c>
      <c r="AG4" s="142" t="s">
        <v>140</v>
      </c>
      <c r="AH4" s="142" t="s">
        <v>141</v>
      </c>
      <c r="AI4" s="156" t="s">
        <v>142</v>
      </c>
      <c r="AJ4" s="157" t="s">
        <v>143</v>
      </c>
      <c r="AK4" s="157" t="s">
        <v>144</v>
      </c>
      <c r="AL4" s="157" t="s">
        <v>145</v>
      </c>
      <c r="AM4" s="157" t="s">
        <v>146</v>
      </c>
      <c r="AN4" s="157" t="s">
        <v>147</v>
      </c>
      <c r="AO4" s="157" t="s">
        <v>148</v>
      </c>
      <c r="AP4" s="157"/>
      <c r="AQ4" s="157"/>
      <c r="AR4" s="157" t="s">
        <v>149</v>
      </c>
    </row>
    <row r="5" spans="1:44" ht="17.5" x14ac:dyDescent="0.45">
      <c r="A5"/>
      <c r="B5" s="101">
        <v>1</v>
      </c>
      <c r="C5" s="102" t="s">
        <v>219</v>
      </c>
      <c r="D5" s="101" t="str">
        <f>IF(AI5&lt;&gt;"",AI5,IF(AND(RANK(K5,pointsTotal,0)&lt;4,AH$32=""),RANK(K5,pointsTotal,0)&amp;". plads",""))</f>
        <v>1. plads</v>
      </c>
      <c r="E5" s="103">
        <f>COUNTIFS(team1,teams,points1,"&gt;=0")+COUNTIFS(team2,teams,points2,"&gt;=0")</f>
        <v>5</v>
      </c>
      <c r="F5" s="103">
        <f>COUNTIFS(team1,teams,points1,ptv)+COUNTIFS(team2,teams,points2,ptv)</f>
        <v>0</v>
      </c>
      <c r="G5" s="103">
        <f>COUNTIFS(team1,teams,points1,ptu)+COUNTIFS(team2,teams,points2,ptu)</f>
        <v>0</v>
      </c>
      <c r="H5" s="103">
        <f>COUNTIFS(team1,teams,points1,ptt)+COUNTIFS(team2,teams,points2,ptt)</f>
        <v>0</v>
      </c>
      <c r="I5" s="103">
        <f>SUMIF(team1,teams,goals1)+SUMIF(team2,teams,goals2)</f>
        <v>9148</v>
      </c>
      <c r="J5" s="103">
        <f>SUMIF(team1,teams,goals2)+SUMIF(team2,teams,goals1)</f>
        <v>8124</v>
      </c>
      <c r="K5" s="104">
        <f>SUMIFS(points1,team1,teams)+SUMIFS(points2,team2,teams)</f>
        <v>43</v>
      </c>
      <c r="AD5" s="142" t="s">
        <v>138</v>
      </c>
      <c r="AE5" s="158"/>
      <c r="AF5" s="159">
        <v>5</v>
      </c>
      <c r="AG5" s="159">
        <v>9</v>
      </c>
      <c r="AH5" s="159">
        <v>1</v>
      </c>
      <c r="AI5" s="160" t="s">
        <v>159</v>
      </c>
      <c r="AJ5" s="161">
        <v>2</v>
      </c>
      <c r="AK5" s="161">
        <v>1</v>
      </c>
      <c r="AL5" s="161">
        <v>1</v>
      </c>
      <c r="AM5" s="161">
        <v>2</v>
      </c>
      <c r="AN5" s="161">
        <v>1</v>
      </c>
      <c r="AO5" s="161">
        <v>2</v>
      </c>
      <c r="AP5" s="161"/>
      <c r="AQ5" s="161"/>
      <c r="AR5" s="161">
        <v>9</v>
      </c>
    </row>
    <row r="6" spans="1:44" ht="17.5" x14ac:dyDescent="0.45">
      <c r="A6"/>
      <c r="B6" s="101">
        <v>2</v>
      </c>
      <c r="C6" s="101" t="s">
        <v>94</v>
      </c>
      <c r="D6" s="106" t="str">
        <f>IF( AI6&lt;&gt;"",   AI6,   IF(      AND( RANK(K6,pointsTotal,0)&lt;4, AH$32=""),      RANK(K6,pointsTotal,0) &amp; ". plads",""))</f>
        <v>2. plads</v>
      </c>
      <c r="E6" s="103">
        <f>COUNTIFS(team1,teams,points1,"&gt;=0")+COUNTIFS(team2,teams,points2,"&gt;=0")</f>
        <v>5</v>
      </c>
      <c r="F6" s="103">
        <f>COUNTIFS(team1,teams,points1,ptv)+COUNTIFS(team2,teams,points2,ptv)</f>
        <v>0</v>
      </c>
      <c r="G6" s="103">
        <f>COUNTIFS(team1,teams,points1,ptu)+COUNTIFS(team2,teams,points2,ptu)</f>
        <v>1</v>
      </c>
      <c r="H6" s="103">
        <f>COUNTIFS(team1,teams,points1,ptt)+COUNTIFS(team2,teams,points2,ptt)</f>
        <v>0</v>
      </c>
      <c r="I6" s="103">
        <f>SUMIF(team1,teams,goals1)+SUMIF(team2,teams,goals2)</f>
        <v>8534</v>
      </c>
      <c r="J6" s="103">
        <f>SUMIF(team1,teams,goals2)+SUMIF(team2,teams,goals1)</f>
        <v>8595</v>
      </c>
      <c r="K6" s="104">
        <f>SUMIFS(points1,team1,teams)+SUMIFS(points2,team2,teams)</f>
        <v>27</v>
      </c>
      <c r="AD6" s="142" t="s">
        <v>139</v>
      </c>
      <c r="AE6" s="159">
        <v>11</v>
      </c>
      <c r="AF6" s="158"/>
      <c r="AG6" s="159">
        <v>2</v>
      </c>
      <c r="AH6" s="159">
        <v>10</v>
      </c>
      <c r="AI6" s="160" t="s">
        <v>159</v>
      </c>
      <c r="AJ6" s="161">
        <v>1</v>
      </c>
      <c r="AK6" s="161">
        <v>2</v>
      </c>
      <c r="AL6" s="161">
        <v>2</v>
      </c>
      <c r="AM6" s="161">
        <v>1</v>
      </c>
      <c r="AN6" s="161">
        <v>2</v>
      </c>
      <c r="AO6" s="161">
        <v>1</v>
      </c>
      <c r="AP6" s="161"/>
      <c r="AQ6" s="161"/>
      <c r="AR6" s="161">
        <v>9</v>
      </c>
    </row>
    <row r="7" spans="1:44" ht="17.5" x14ac:dyDescent="0.45">
      <c r="A7"/>
      <c r="B7" s="106">
        <v>3</v>
      </c>
      <c r="C7" s="101" t="s">
        <v>117</v>
      </c>
      <c r="D7" s="106" t="str">
        <f>IF(AI7&lt;&gt;"",AI7,IF(AND(RANK(K7,pointsTotal,0)&lt;4,AH$32=""),RANK(K7,pointsTotal,0)&amp;". plads",""))</f>
        <v>3. plads</v>
      </c>
      <c r="E7" s="103">
        <f>COUNTIFS(team1,teams,points1,"&gt;=0")+COUNTIFS(team2,teams,points2,"&gt;=0")</f>
        <v>4</v>
      </c>
      <c r="F7" s="103">
        <f>COUNTIFS(team1,teams,points1,ptv)+COUNTIFS(team2,teams,points2,ptv)</f>
        <v>0</v>
      </c>
      <c r="G7" s="103">
        <f>COUNTIFS(team1,teams,points1,ptu)+COUNTIFS(team2,teams,points2,ptu)</f>
        <v>0</v>
      </c>
      <c r="H7" s="103">
        <f>COUNTIFS(team1,teams,points1,ptt)+COUNTIFS(team2,teams,points2,ptt)</f>
        <v>0</v>
      </c>
      <c r="I7" s="103">
        <f>SUMIF(team1,teams,goals1)+SUMIF(team2,teams,goals2)</f>
        <v>6777</v>
      </c>
      <c r="J7" s="103">
        <f>SUMIF(team1,teams,goals2)+SUMIF(team2,teams,goals1)</f>
        <v>6830</v>
      </c>
      <c r="K7" s="104">
        <f>SUMIFS(points1,team1,teams)+SUMIFS(points2,team2,teams)</f>
        <v>18</v>
      </c>
      <c r="AD7" s="142" t="s">
        <v>140</v>
      </c>
      <c r="AE7" s="159">
        <v>3</v>
      </c>
      <c r="AF7" s="159">
        <v>8</v>
      </c>
      <c r="AG7" s="158"/>
      <c r="AH7" s="159">
        <v>6</v>
      </c>
      <c r="AI7" s="160" t="s">
        <v>159</v>
      </c>
      <c r="AJ7" s="161">
        <v>2</v>
      </c>
      <c r="AK7" s="161">
        <v>1</v>
      </c>
      <c r="AL7" s="161">
        <v>1</v>
      </c>
      <c r="AM7" s="161">
        <v>2</v>
      </c>
      <c r="AN7" s="161">
        <v>1</v>
      </c>
      <c r="AO7" s="161">
        <v>2</v>
      </c>
      <c r="AP7" s="161"/>
      <c r="AQ7" s="161"/>
      <c r="AR7" s="161">
        <v>9</v>
      </c>
    </row>
    <row r="8" spans="1:44" ht="18" thickBot="1" x14ac:dyDescent="0.5">
      <c r="A8"/>
      <c r="B8" s="106">
        <v>4</v>
      </c>
      <c r="C8" s="312" t="s">
        <v>220</v>
      </c>
      <c r="D8" s="106" t="str">
        <f>IF(AI8&lt;&gt;"",AI8,IF(AND(RANK(K8,pointsTotal,0)&lt;4,AH$32=""),RANK(K8,pointsTotal,0)&amp;". plads",""))</f>
        <v/>
      </c>
      <c r="E8" s="103">
        <f>COUNTIFS(team1,teams,points1,"&gt;=0")+COUNTIFS(team2,teams,points2,"&gt;=0")</f>
        <v>5</v>
      </c>
      <c r="F8" s="103">
        <f>COUNTIFS(team1,teams,points1,ptv)+COUNTIFS(team2,teams,points2,ptv)</f>
        <v>0</v>
      </c>
      <c r="G8" s="103">
        <f>COUNTIFS(team1,teams,points1,ptu)+COUNTIFS(team2,teams,points2,ptu)</f>
        <v>0</v>
      </c>
      <c r="H8" s="103">
        <f>COUNTIFS(team1,teams,points1,ptt)+COUNTIFS(team2,teams,points2,ptt)</f>
        <v>4</v>
      </c>
      <c r="I8" s="103">
        <f>SUMIF(team1,teams,goals1)+SUMIF(team2,teams,goals2)</f>
        <v>7655</v>
      </c>
      <c r="J8" s="103">
        <f>SUMIF(team1,teams,goals2)+SUMIF(team2,teams,goals1)</f>
        <v>8777</v>
      </c>
      <c r="K8" s="104">
        <f>SUMIFS(points1,team1,teams)+SUMIFS(points2,team2,teams)</f>
        <v>2</v>
      </c>
      <c r="AD8" s="142" t="s">
        <v>141</v>
      </c>
      <c r="AE8" s="159">
        <v>7</v>
      </c>
      <c r="AF8" s="159">
        <v>4</v>
      </c>
      <c r="AG8" s="159">
        <v>12</v>
      </c>
      <c r="AH8" s="158"/>
      <c r="AI8" s="160" t="s">
        <v>159</v>
      </c>
      <c r="AJ8" s="161">
        <v>1</v>
      </c>
      <c r="AK8" s="161">
        <v>2</v>
      </c>
      <c r="AL8" s="161">
        <v>2</v>
      </c>
      <c r="AM8" s="161">
        <v>1</v>
      </c>
      <c r="AN8" s="161">
        <v>2</v>
      </c>
      <c r="AO8" s="161">
        <v>1</v>
      </c>
      <c r="AP8" s="161"/>
      <c r="AQ8" s="161"/>
      <c r="AR8" s="161">
        <v>9</v>
      </c>
    </row>
    <row r="9" spans="1:44" x14ac:dyDescent="0.35">
      <c r="A9"/>
      <c r="B9"/>
      <c r="C9"/>
      <c r="D9"/>
      <c r="E9"/>
      <c r="F9"/>
      <c r="G9"/>
      <c r="H9"/>
      <c r="I9"/>
      <c r="J9"/>
      <c r="K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6" thickBot="1" x14ac:dyDescent="0.4">
      <c r="A10" s="107"/>
      <c r="B10" s="108" t="s">
        <v>121</v>
      </c>
      <c r="C10" s="109" t="s">
        <v>128</v>
      </c>
      <c r="D10" s="110" t="s">
        <v>129</v>
      </c>
      <c r="E10" s="111" t="s">
        <v>130</v>
      </c>
      <c r="F10" s="111" t="s">
        <v>131</v>
      </c>
      <c r="G10" s="111" t="s">
        <v>132</v>
      </c>
      <c r="H10" s="112" t="s">
        <v>201</v>
      </c>
      <c r="I10" s="113" t="s">
        <v>201</v>
      </c>
      <c r="J10" s="114" t="s">
        <v>133</v>
      </c>
      <c r="K10" s="115" t="s">
        <v>133</v>
      </c>
      <c r="AD10" s="142" t="s">
        <v>150</v>
      </c>
      <c r="AE10" s="162" t="s">
        <v>151</v>
      </c>
      <c r="AF10" s="163" t="s">
        <v>152</v>
      </c>
      <c r="AG10" s="163" t="s">
        <v>153</v>
      </c>
      <c r="AH10" s="164" t="s">
        <v>154</v>
      </c>
      <c r="AI10" s="164" t="s">
        <v>155</v>
      </c>
      <c r="AJ10" s="107"/>
      <c r="AK10" s="107"/>
      <c r="AL10" s="107"/>
      <c r="AM10" s="107"/>
      <c r="AN10" s="107"/>
      <c r="AO10" s="107"/>
      <c r="AP10" s="107"/>
      <c r="AQ10" s="107"/>
      <c r="AR10" s="107"/>
    </row>
    <row r="11" spans="1:44" ht="18" thickTop="1" thickBot="1" x14ac:dyDescent="0.45">
      <c r="A11"/>
      <c r="B11" s="101">
        <v>21</v>
      </c>
      <c r="C11" s="101" t="s">
        <v>219</v>
      </c>
      <c r="D11" s="101" t="s">
        <v>220</v>
      </c>
      <c r="E11" s="116">
        <v>44828</v>
      </c>
      <c r="F11" s="117" t="s">
        <v>264</v>
      </c>
      <c r="G11" s="118"/>
      <c r="H11" s="119">
        <v>1821</v>
      </c>
      <c r="I11" s="120">
        <v>1512</v>
      </c>
      <c r="J11" s="121">
        <v>10</v>
      </c>
      <c r="K11" s="122">
        <v>0</v>
      </c>
      <c r="AD11" s="165"/>
      <c r="AE11" s="166">
        <v>1</v>
      </c>
      <c r="AF11" s="167">
        <v>5</v>
      </c>
      <c r="AG11" s="167">
        <v>2</v>
      </c>
      <c r="AH11" s="168" t="s">
        <v>138</v>
      </c>
      <c r="AI11" s="168" t="s">
        <v>141</v>
      </c>
      <c r="AJ11"/>
      <c r="AK11"/>
      <c r="AL11"/>
      <c r="AM11"/>
      <c r="AN11"/>
      <c r="AO11"/>
      <c r="AP11"/>
      <c r="AQ11"/>
      <c r="AR11"/>
    </row>
    <row r="12" spans="1:44" ht="17.5" thickBot="1" x14ac:dyDescent="0.45">
      <c r="A12"/>
      <c r="B12" s="123">
        <v>42</v>
      </c>
      <c r="C12" s="123" t="s">
        <v>117</v>
      </c>
      <c r="D12" s="123" t="s">
        <v>94</v>
      </c>
      <c r="E12" s="124">
        <v>44835</v>
      </c>
      <c r="F12" s="125" t="s">
        <v>294</v>
      </c>
      <c r="G12" s="126"/>
      <c r="H12" s="119">
        <v>1611</v>
      </c>
      <c r="I12" s="120">
        <v>1609</v>
      </c>
      <c r="J12" s="127">
        <v>6</v>
      </c>
      <c r="K12" s="127">
        <v>4</v>
      </c>
      <c r="AD12" s="169">
        <v>0</v>
      </c>
      <c r="AE12" s="170">
        <v>2</v>
      </c>
      <c r="AF12" s="171">
        <v>4</v>
      </c>
      <c r="AG12" s="171">
        <v>3</v>
      </c>
      <c r="AH12" s="172" t="s">
        <v>139</v>
      </c>
      <c r="AI12" s="172" t="s">
        <v>140</v>
      </c>
      <c r="AJ12"/>
      <c r="AK12"/>
      <c r="AL12"/>
      <c r="AM12"/>
      <c r="AN12"/>
      <c r="AO12"/>
      <c r="AP12"/>
      <c r="AQ12"/>
      <c r="AR12"/>
    </row>
    <row r="13" spans="1:44" ht="17.5" thickBot="1" x14ac:dyDescent="0.45">
      <c r="A13"/>
      <c r="B13" s="101">
        <v>56</v>
      </c>
      <c r="C13" s="101" t="s">
        <v>220</v>
      </c>
      <c r="D13" s="101" t="s">
        <v>117</v>
      </c>
      <c r="E13" s="116">
        <v>44842</v>
      </c>
      <c r="F13" s="117" t="s">
        <v>265</v>
      </c>
      <c r="G13" s="118"/>
      <c r="H13" s="119">
        <v>1629</v>
      </c>
      <c r="I13" s="120">
        <v>1745</v>
      </c>
      <c r="J13" s="122">
        <v>2</v>
      </c>
      <c r="K13" s="122">
        <v>8</v>
      </c>
      <c r="AD13" s="169">
        <v>1</v>
      </c>
      <c r="AE13" s="170">
        <v>3</v>
      </c>
      <c r="AF13" s="171">
        <v>2</v>
      </c>
      <c r="AG13" s="171">
        <v>4</v>
      </c>
      <c r="AH13" s="172" t="s">
        <v>140</v>
      </c>
      <c r="AI13" s="172" t="s">
        <v>138</v>
      </c>
      <c r="AJ13"/>
      <c r="AK13"/>
      <c r="AL13"/>
      <c r="AM13"/>
      <c r="AN13"/>
      <c r="AO13"/>
      <c r="AP13"/>
      <c r="AQ13"/>
      <c r="AR13"/>
    </row>
    <row r="14" spans="1:44" ht="17.5" thickBot="1" x14ac:dyDescent="0.45">
      <c r="A14"/>
      <c r="B14" s="123">
        <v>62</v>
      </c>
      <c r="C14" s="123" t="s">
        <v>219</v>
      </c>
      <c r="D14" s="123" t="s">
        <v>117</v>
      </c>
      <c r="E14" s="124">
        <v>44849</v>
      </c>
      <c r="F14" s="125" t="s">
        <v>264</v>
      </c>
      <c r="G14" s="126"/>
      <c r="H14" s="119">
        <v>1826</v>
      </c>
      <c r="I14" s="120">
        <v>1705</v>
      </c>
      <c r="J14" s="127">
        <v>8</v>
      </c>
      <c r="K14" s="127">
        <v>2</v>
      </c>
      <c r="AD14" s="169">
        <v>0</v>
      </c>
      <c r="AE14" s="170">
        <v>4</v>
      </c>
      <c r="AF14" s="171">
        <v>3</v>
      </c>
      <c r="AG14" s="171">
        <v>5</v>
      </c>
      <c r="AH14" s="172" t="s">
        <v>141</v>
      </c>
      <c r="AI14" s="172" t="s">
        <v>139</v>
      </c>
      <c r="AJ14"/>
      <c r="AK14"/>
      <c r="AL14"/>
      <c r="AM14"/>
      <c r="AN14"/>
      <c r="AO14"/>
      <c r="AP14"/>
      <c r="AQ14"/>
      <c r="AR14"/>
    </row>
    <row r="15" spans="1:44" ht="17.5" thickBot="1" x14ac:dyDescent="0.45">
      <c r="A15"/>
      <c r="B15" s="101">
        <v>63</v>
      </c>
      <c r="C15" s="101" t="s">
        <v>94</v>
      </c>
      <c r="D15" s="101" t="s">
        <v>220</v>
      </c>
      <c r="E15" s="116">
        <v>44849</v>
      </c>
      <c r="F15" s="117" t="s">
        <v>264</v>
      </c>
      <c r="G15" s="118"/>
      <c r="H15" s="119">
        <v>1685</v>
      </c>
      <c r="I15" s="120">
        <v>1523</v>
      </c>
      <c r="J15" s="122">
        <v>10</v>
      </c>
      <c r="K15" s="122">
        <v>0</v>
      </c>
      <c r="AD15" s="169">
        <v>1</v>
      </c>
      <c r="AE15" s="170">
        <v>5</v>
      </c>
      <c r="AF15" s="171">
        <v>3</v>
      </c>
      <c r="AG15" s="171">
        <v>2</v>
      </c>
      <c r="AH15" s="172" t="s">
        <v>138</v>
      </c>
      <c r="AI15" s="172" t="s">
        <v>139</v>
      </c>
      <c r="AJ15"/>
      <c r="AK15"/>
      <c r="AL15"/>
      <c r="AM15"/>
      <c r="AN15"/>
      <c r="AO15"/>
      <c r="AP15"/>
      <c r="AQ15"/>
      <c r="AR15"/>
    </row>
    <row r="16" spans="1:44" ht="17.5" thickBot="1" x14ac:dyDescent="0.45">
      <c r="A16"/>
      <c r="B16" s="128">
        <v>83</v>
      </c>
      <c r="C16" s="128" t="s">
        <v>94</v>
      </c>
      <c r="D16" s="128" t="s">
        <v>219</v>
      </c>
      <c r="E16" s="129">
        <v>44863</v>
      </c>
      <c r="F16" s="130" t="s">
        <v>265</v>
      </c>
      <c r="G16" s="131"/>
      <c r="H16" s="119">
        <v>1638</v>
      </c>
      <c r="I16" s="120">
        <v>1903</v>
      </c>
      <c r="J16" s="132">
        <v>1</v>
      </c>
      <c r="K16" s="132">
        <v>9</v>
      </c>
      <c r="AD16" s="173">
        <v>0</v>
      </c>
      <c r="AE16" s="174">
        <v>6</v>
      </c>
      <c r="AF16" s="175">
        <v>5</v>
      </c>
      <c r="AG16" s="175">
        <v>4</v>
      </c>
      <c r="AH16" s="176" t="s">
        <v>140</v>
      </c>
      <c r="AI16" s="176" t="s">
        <v>141</v>
      </c>
      <c r="AJ16"/>
      <c r="AK16"/>
      <c r="AL16"/>
      <c r="AM16"/>
      <c r="AN16"/>
      <c r="AO16"/>
      <c r="AP16"/>
      <c r="AQ16"/>
      <c r="AR16"/>
    </row>
    <row r="17" spans="1:44" ht="17.5" thickBot="1" x14ac:dyDescent="0.45">
      <c r="A17"/>
      <c r="B17" s="101">
        <v>98</v>
      </c>
      <c r="C17" s="101" t="s">
        <v>220</v>
      </c>
      <c r="D17" s="101" t="s">
        <v>219</v>
      </c>
      <c r="E17" s="116">
        <v>44870</v>
      </c>
      <c r="F17" s="117" t="s">
        <v>264</v>
      </c>
      <c r="G17" s="118"/>
      <c r="H17" s="119">
        <v>1433</v>
      </c>
      <c r="I17" s="120">
        <v>1756</v>
      </c>
      <c r="J17" s="122">
        <v>0</v>
      </c>
      <c r="K17" s="122">
        <v>10</v>
      </c>
      <c r="AD17" s="177">
        <v>1</v>
      </c>
      <c r="AE17" s="178">
        <v>7</v>
      </c>
      <c r="AF17" s="165">
        <v>2</v>
      </c>
      <c r="AG17" s="165">
        <v>5</v>
      </c>
      <c r="AH17" s="179" t="s">
        <v>141</v>
      </c>
      <c r="AI17" s="179" t="s">
        <v>138</v>
      </c>
      <c r="AJ17"/>
      <c r="AK17"/>
      <c r="AL17"/>
      <c r="AM17"/>
      <c r="AN17"/>
      <c r="AO17"/>
      <c r="AP17"/>
      <c r="AQ17"/>
      <c r="AR17"/>
    </row>
    <row r="18" spans="1:44" ht="17.5" thickBot="1" x14ac:dyDescent="0.45">
      <c r="A18"/>
      <c r="B18" s="123">
        <v>100</v>
      </c>
      <c r="C18" s="123" t="s">
        <v>94</v>
      </c>
      <c r="D18" s="123" t="s">
        <v>117</v>
      </c>
      <c r="E18" s="124">
        <v>44870</v>
      </c>
      <c r="F18" s="125" t="s">
        <v>265</v>
      </c>
      <c r="G18" s="126"/>
      <c r="H18" s="119">
        <v>1766</v>
      </c>
      <c r="I18" s="120">
        <v>1716</v>
      </c>
      <c r="J18" s="127">
        <v>8</v>
      </c>
      <c r="K18" s="127">
        <v>2</v>
      </c>
      <c r="AD18" s="169">
        <v>0</v>
      </c>
      <c r="AE18" s="170">
        <v>8</v>
      </c>
      <c r="AF18" s="171">
        <v>3</v>
      </c>
      <c r="AG18" s="171">
        <v>4</v>
      </c>
      <c r="AH18" s="172" t="s">
        <v>140</v>
      </c>
      <c r="AI18" s="172" t="s">
        <v>139</v>
      </c>
      <c r="AJ18"/>
      <c r="AK18"/>
      <c r="AL18"/>
      <c r="AM18"/>
      <c r="AN18"/>
      <c r="AO18"/>
      <c r="AP18"/>
      <c r="AQ18"/>
      <c r="AR18"/>
    </row>
    <row r="19" spans="1:44" ht="17.5" thickBot="1" x14ac:dyDescent="0.45">
      <c r="A19"/>
      <c r="B19" s="101">
        <v>142</v>
      </c>
      <c r="C19" s="101" t="s">
        <v>219</v>
      </c>
      <c r="D19" s="101" t="s">
        <v>94</v>
      </c>
      <c r="E19" s="116">
        <v>44898</v>
      </c>
      <c r="F19" s="117" t="s">
        <v>296</v>
      </c>
      <c r="G19" s="118"/>
      <c r="H19" s="119">
        <v>1842</v>
      </c>
      <c r="I19" s="120">
        <v>1836</v>
      </c>
      <c r="J19" s="122">
        <v>6</v>
      </c>
      <c r="K19" s="122">
        <v>4</v>
      </c>
      <c r="AD19" s="169">
        <v>1</v>
      </c>
      <c r="AE19" s="170">
        <v>9</v>
      </c>
      <c r="AF19" s="171">
        <v>4</v>
      </c>
      <c r="AG19" s="171">
        <v>2</v>
      </c>
      <c r="AH19" s="172" t="s">
        <v>138</v>
      </c>
      <c r="AI19" s="172" t="s">
        <v>140</v>
      </c>
      <c r="AJ19"/>
      <c r="AK19"/>
      <c r="AL19"/>
      <c r="AM19"/>
      <c r="AN19"/>
      <c r="AO19"/>
      <c r="AP19"/>
      <c r="AQ19"/>
      <c r="AR19"/>
    </row>
    <row r="20" spans="1:44" ht="17.5" thickBot="1" x14ac:dyDescent="0.45">
      <c r="A20"/>
      <c r="B20" s="123">
        <v>143</v>
      </c>
      <c r="C20" s="123" t="s">
        <v>298</v>
      </c>
      <c r="D20" s="123" t="s">
        <v>220</v>
      </c>
      <c r="E20" s="124">
        <v>44898</v>
      </c>
      <c r="F20" s="125" t="s">
        <v>296</v>
      </c>
      <c r="G20" s="126"/>
      <c r="H20" s="119">
        <v>1770</v>
      </c>
      <c r="I20" s="120">
        <v>1558</v>
      </c>
      <c r="J20" s="127">
        <v>10</v>
      </c>
      <c r="K20" s="127">
        <v>0</v>
      </c>
      <c r="AD20" s="169">
        <v>0</v>
      </c>
      <c r="AE20" s="170">
        <v>10</v>
      </c>
      <c r="AF20" s="171">
        <v>5</v>
      </c>
      <c r="AG20" s="171">
        <v>3</v>
      </c>
      <c r="AH20" s="172" t="s">
        <v>139</v>
      </c>
      <c r="AI20" s="172" t="s">
        <v>141</v>
      </c>
      <c r="AJ20"/>
      <c r="AK20"/>
      <c r="AL20"/>
      <c r="AM20"/>
      <c r="AN20"/>
      <c r="AO20"/>
      <c r="AP20"/>
      <c r="AQ20"/>
      <c r="AR20"/>
    </row>
    <row r="21" spans="1:44" ht="17.5" thickBot="1" x14ac:dyDescent="0.45">
      <c r="A21"/>
      <c r="B21" s="101">
        <v>169</v>
      </c>
      <c r="C21" s="101" t="s">
        <v>298</v>
      </c>
      <c r="D21" s="101" t="s">
        <v>219</v>
      </c>
      <c r="E21" s="116">
        <v>44940</v>
      </c>
      <c r="F21" s="117" t="s">
        <v>264</v>
      </c>
      <c r="G21" s="118"/>
      <c r="H21" s="119"/>
      <c r="I21" s="120"/>
      <c r="J21" s="122"/>
      <c r="K21" s="122"/>
      <c r="AD21" s="169">
        <v>1</v>
      </c>
      <c r="AE21" s="170">
        <v>11</v>
      </c>
      <c r="AF21" s="171">
        <v>2</v>
      </c>
      <c r="AG21" s="171">
        <v>3</v>
      </c>
      <c r="AH21" s="172" t="s">
        <v>139</v>
      </c>
      <c r="AI21" s="172" t="s">
        <v>138</v>
      </c>
      <c r="AJ21"/>
      <c r="AK21"/>
      <c r="AL21"/>
      <c r="AM21"/>
      <c r="AN21"/>
      <c r="AO21"/>
      <c r="AP21"/>
      <c r="AQ21"/>
      <c r="AR21"/>
    </row>
    <row r="22" spans="1:44" ht="17.5" thickBot="1" x14ac:dyDescent="0.45">
      <c r="A22"/>
      <c r="B22" s="128">
        <v>170</v>
      </c>
      <c r="C22" s="128" t="s">
        <v>220</v>
      </c>
      <c r="D22" s="128" t="s">
        <v>94</v>
      </c>
      <c r="E22" s="129">
        <v>44940</v>
      </c>
      <c r="F22" s="130" t="s">
        <v>264</v>
      </c>
      <c r="G22" s="131"/>
      <c r="H22" s="119"/>
      <c r="I22" s="120"/>
      <c r="J22" s="132"/>
      <c r="K22" s="132"/>
      <c r="AD22" s="173">
        <v>0</v>
      </c>
      <c r="AE22" s="174">
        <v>12</v>
      </c>
      <c r="AF22" s="175">
        <v>4</v>
      </c>
      <c r="AG22" s="175">
        <v>5</v>
      </c>
      <c r="AH22" s="176" t="s">
        <v>141</v>
      </c>
      <c r="AI22" s="176" t="s">
        <v>140</v>
      </c>
      <c r="AJ22"/>
      <c r="AK22"/>
      <c r="AL22"/>
      <c r="AM22"/>
      <c r="AN22"/>
      <c r="AO22"/>
      <c r="AP22"/>
      <c r="AQ22"/>
      <c r="AR22"/>
    </row>
    <row r="23" spans="1:44" ht="17.5" thickBot="1" x14ac:dyDescent="0.45">
      <c r="A23"/>
      <c r="B23" s="101">
        <v>193</v>
      </c>
      <c r="C23" s="101" t="s">
        <v>220</v>
      </c>
      <c r="D23" s="101" t="s">
        <v>219</v>
      </c>
      <c r="E23" s="116">
        <v>44961</v>
      </c>
      <c r="F23" s="117" t="s">
        <v>264</v>
      </c>
      <c r="G23" s="118"/>
      <c r="H23" s="119"/>
      <c r="I23" s="120"/>
      <c r="J23" s="122"/>
      <c r="K23" s="122"/>
      <c r="AD23" s="177">
        <v>1</v>
      </c>
      <c r="AE23" s="178">
        <v>13</v>
      </c>
      <c r="AF23" s="165">
        <v>0</v>
      </c>
      <c r="AG23" s="165">
        <v>-3</v>
      </c>
      <c r="AH23" s="179" t="s">
        <v>141</v>
      </c>
      <c r="AI23" s="179" t="s">
        <v>138</v>
      </c>
      <c r="AJ23"/>
      <c r="AK23"/>
      <c r="AL23"/>
      <c r="AM23"/>
      <c r="AN23"/>
      <c r="AO23"/>
      <c r="AP23"/>
      <c r="AQ23"/>
      <c r="AR23"/>
    </row>
    <row r="24" spans="1:44" ht="17.5" thickBot="1" x14ac:dyDescent="0.45">
      <c r="A24"/>
      <c r="B24" s="133">
        <v>194</v>
      </c>
      <c r="C24" s="133" t="s">
        <v>94</v>
      </c>
      <c r="D24" s="133" t="s">
        <v>117</v>
      </c>
      <c r="E24" s="134">
        <v>44961</v>
      </c>
      <c r="F24" s="135" t="s">
        <v>264</v>
      </c>
      <c r="G24" s="136"/>
      <c r="H24" s="137"/>
      <c r="I24" s="138"/>
      <c r="J24" s="139"/>
      <c r="K24" s="139"/>
      <c r="AD24" s="169">
        <v>0</v>
      </c>
      <c r="AE24" s="170">
        <v>14</v>
      </c>
      <c r="AF24" s="171">
        <v>0</v>
      </c>
      <c r="AG24" s="171">
        <v>-3</v>
      </c>
      <c r="AH24" s="172" t="s">
        <v>140</v>
      </c>
      <c r="AI24" s="172" t="s">
        <v>139</v>
      </c>
      <c r="AJ24"/>
      <c r="AK24"/>
      <c r="AL24"/>
      <c r="AM24"/>
      <c r="AN24"/>
      <c r="AO24"/>
      <c r="AP24"/>
      <c r="AQ24"/>
      <c r="AR24"/>
    </row>
    <row r="25" spans="1:44" ht="17.5" thickBot="1" x14ac:dyDescent="0.45">
      <c r="A25"/>
      <c r="B25" s="101">
        <v>231</v>
      </c>
      <c r="C25" s="101" t="s">
        <v>219</v>
      </c>
      <c r="D25" s="101" t="s">
        <v>94</v>
      </c>
      <c r="E25" s="116">
        <v>44989</v>
      </c>
      <c r="F25" s="117" t="s">
        <v>264</v>
      </c>
      <c r="G25" s="118"/>
      <c r="H25" s="260"/>
      <c r="I25" s="140"/>
      <c r="J25" s="122"/>
      <c r="K25" s="122"/>
      <c r="AD25" s="169">
        <v>1</v>
      </c>
      <c r="AE25" s="170">
        <v>15</v>
      </c>
      <c r="AF25" s="171">
        <v>0</v>
      </c>
      <c r="AG25" s="171">
        <v>-3</v>
      </c>
      <c r="AH25" s="172" t="s">
        <v>138</v>
      </c>
      <c r="AI25" s="172" t="s">
        <v>140</v>
      </c>
      <c r="AJ25"/>
      <c r="AK25"/>
      <c r="AL25"/>
      <c r="AM25"/>
      <c r="AN25"/>
      <c r="AO25"/>
      <c r="AP25"/>
      <c r="AQ25"/>
      <c r="AR25"/>
    </row>
    <row r="26" spans="1:44" ht="17.5" thickBot="1" x14ac:dyDescent="0.45">
      <c r="A26"/>
      <c r="B26" s="133">
        <v>232</v>
      </c>
      <c r="C26" s="133" t="s">
        <v>298</v>
      </c>
      <c r="D26" s="133" t="s">
        <v>220</v>
      </c>
      <c r="E26" s="141">
        <v>44989</v>
      </c>
      <c r="F26" s="135" t="s">
        <v>264</v>
      </c>
      <c r="G26" s="136"/>
      <c r="H26" s="119"/>
      <c r="I26" s="120"/>
      <c r="J26" s="139"/>
      <c r="K26" s="139"/>
      <c r="AD26" s="169">
        <v>0</v>
      </c>
      <c r="AE26" s="170">
        <v>16</v>
      </c>
      <c r="AF26" s="171">
        <v>0</v>
      </c>
      <c r="AG26" s="171">
        <v>-3</v>
      </c>
      <c r="AH26" s="172" t="s">
        <v>139</v>
      </c>
      <c r="AI26" s="172" t="s">
        <v>141</v>
      </c>
      <c r="AJ26"/>
      <c r="AK26"/>
      <c r="AL26"/>
      <c r="AM26"/>
      <c r="AN26"/>
      <c r="AO26"/>
      <c r="AP26"/>
      <c r="AQ26"/>
      <c r="AR26"/>
    </row>
    <row r="27" spans="1:44" ht="17.5" thickBot="1" x14ac:dyDescent="0.45">
      <c r="A27"/>
      <c r="B27" s="101">
        <v>281</v>
      </c>
      <c r="C27" s="101" t="s">
        <v>298</v>
      </c>
      <c r="D27" s="101" t="s">
        <v>219</v>
      </c>
      <c r="E27" s="116">
        <v>45038</v>
      </c>
      <c r="F27" s="117" t="s">
        <v>264</v>
      </c>
      <c r="G27" s="118"/>
      <c r="H27" s="119"/>
      <c r="I27" s="120"/>
      <c r="J27" s="122"/>
      <c r="K27" s="122"/>
      <c r="AD27" s="169">
        <v>1</v>
      </c>
      <c r="AE27" s="170">
        <v>17</v>
      </c>
      <c r="AF27" s="171">
        <v>0</v>
      </c>
      <c r="AG27" s="171">
        <v>-3</v>
      </c>
      <c r="AH27" s="172" t="s">
        <v>139</v>
      </c>
      <c r="AI27" s="172" t="s">
        <v>138</v>
      </c>
      <c r="AJ27"/>
      <c r="AK27"/>
      <c r="AL27"/>
      <c r="AM27"/>
      <c r="AN27"/>
      <c r="AO27"/>
      <c r="AP27"/>
      <c r="AQ27"/>
      <c r="AR27"/>
    </row>
    <row r="28" spans="1:44" ht="17.5" thickBot="1" x14ac:dyDescent="0.45">
      <c r="A28"/>
      <c r="B28" s="128">
        <v>282</v>
      </c>
      <c r="C28" s="128" t="s">
        <v>220</v>
      </c>
      <c r="D28" s="128" t="s">
        <v>94</v>
      </c>
      <c r="E28" s="129">
        <v>45038</v>
      </c>
      <c r="F28" s="130" t="s">
        <v>264</v>
      </c>
      <c r="G28" s="131"/>
      <c r="H28" s="119"/>
      <c r="I28" s="120"/>
      <c r="J28" s="132"/>
      <c r="K28" s="132"/>
      <c r="AD28" s="173">
        <v>0</v>
      </c>
      <c r="AE28" s="174">
        <v>18</v>
      </c>
      <c r="AF28" s="175">
        <v>0</v>
      </c>
      <c r="AG28" s="175">
        <v>-3</v>
      </c>
      <c r="AH28" s="176" t="s">
        <v>141</v>
      </c>
      <c r="AI28" s="176" t="s">
        <v>140</v>
      </c>
      <c r="AJ28"/>
      <c r="AK28"/>
      <c r="AL28"/>
      <c r="AM28"/>
      <c r="AN28"/>
      <c r="AO28"/>
      <c r="AP28"/>
      <c r="AQ28"/>
      <c r="AR28"/>
    </row>
    <row r="29" spans="1:44" ht="17.5" thickBot="1" x14ac:dyDescent="0.45">
      <c r="A29"/>
      <c r="B29" s="142"/>
      <c r="C29" s="143"/>
      <c r="D29" s="143"/>
      <c r="E29" s="143"/>
      <c r="F29" s="94"/>
      <c r="G29" s="94"/>
      <c r="H29" s="119"/>
      <c r="I29" s="120"/>
      <c r="J29"/>
      <c r="K29"/>
      <c r="AD29"/>
      <c r="AE29"/>
      <c r="AF29"/>
      <c r="AG29"/>
      <c r="AH29" t="s">
        <v>156</v>
      </c>
      <c r="AI29" t="s">
        <v>43</v>
      </c>
      <c r="AJ29"/>
      <c r="AK29"/>
      <c r="AL29"/>
      <c r="AM29"/>
      <c r="AN29"/>
      <c r="AO29"/>
      <c r="AP29"/>
      <c r="AQ29"/>
      <c r="AR29"/>
    </row>
    <row r="30" spans="1:44" ht="17.5" thickBot="1" x14ac:dyDescent="0.45">
      <c r="A30"/>
      <c r="B30" s="144" t="s">
        <v>134</v>
      </c>
      <c r="C30" s="145"/>
      <c r="D30" s="145"/>
      <c r="E30" s="146"/>
      <c r="F30" s="147"/>
      <c r="G30" s="148"/>
      <c r="H30" s="119"/>
      <c r="I30" s="120"/>
      <c r="J30" s="149"/>
      <c r="K30" s="149"/>
      <c r="AD30"/>
      <c r="AE30"/>
      <c r="AF30"/>
      <c r="AG30"/>
      <c r="AH30" s="180" t="s">
        <v>159</v>
      </c>
      <c r="AI30" s="180" t="s">
        <v>159</v>
      </c>
      <c r="AJ30"/>
      <c r="AK30"/>
      <c r="AL30"/>
      <c r="AM30"/>
      <c r="AN30"/>
      <c r="AO30"/>
      <c r="AP30"/>
      <c r="AQ30"/>
      <c r="AR30"/>
    </row>
    <row r="31" spans="1:44" ht="17.5" thickBot="1" x14ac:dyDescent="0.45">
      <c r="A31"/>
      <c r="B31" s="142"/>
      <c r="C31" s="143"/>
      <c r="D31" s="143"/>
      <c r="E31" s="143"/>
      <c r="F31" s="94"/>
      <c r="G31" s="94"/>
      <c r="H31" s="119"/>
      <c r="I31" s="120"/>
      <c r="J31"/>
      <c r="K31"/>
      <c r="AD31"/>
      <c r="AE31"/>
      <c r="AF31"/>
      <c r="AG31"/>
      <c r="AH31" s="181" t="s">
        <v>157</v>
      </c>
      <c r="AI31" s="181" t="s">
        <v>158</v>
      </c>
      <c r="AJ31"/>
      <c r="AK31"/>
      <c r="AL31"/>
      <c r="AM31"/>
      <c r="AN31"/>
      <c r="AO31"/>
      <c r="AP31"/>
      <c r="AQ31"/>
      <c r="AR31"/>
    </row>
    <row r="32" spans="1:44" ht="17.5" thickBot="1" x14ac:dyDescent="0.45">
      <c r="A32"/>
      <c r="B32" s="150" t="s">
        <v>135</v>
      </c>
      <c r="C32" s="145"/>
      <c r="D32" s="145"/>
      <c r="E32" s="146"/>
      <c r="F32" s="147"/>
      <c r="G32" s="148"/>
      <c r="H32" s="119"/>
      <c r="I32" s="120"/>
      <c r="J32" s="149"/>
      <c r="K32" s="149"/>
      <c r="AD32"/>
      <c r="AE32"/>
      <c r="AF32"/>
      <c r="AG32"/>
      <c r="AH32" s="180" t="s">
        <v>159</v>
      </c>
      <c r="AI32" s="180" t="s">
        <v>159</v>
      </c>
      <c r="AJ32"/>
      <c r="AK32"/>
      <c r="AL32"/>
      <c r="AM32"/>
      <c r="AN32"/>
      <c r="AO32"/>
      <c r="AP32"/>
      <c r="AQ32"/>
      <c r="AR32"/>
    </row>
    <row r="33" spans="1:44" x14ac:dyDescent="0.35">
      <c r="A33"/>
      <c r="B33" s="142"/>
      <c r="C33" s="142"/>
      <c r="D33" s="142"/>
      <c r="E33" s="142"/>
      <c r="F33"/>
      <c r="G33"/>
      <c r="H33"/>
      <c r="I33"/>
      <c r="J33"/>
      <c r="K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x14ac:dyDescent="0.35">
      <c r="AE34" s="70"/>
    </row>
    <row r="35" spans="1:44" x14ac:dyDescent="0.35">
      <c r="AE35" s="70"/>
      <c r="AR35" s="71"/>
    </row>
    <row r="36" spans="1:44" x14ac:dyDescent="0.35">
      <c r="AE36" s="70"/>
    </row>
    <row r="37" spans="1:44" x14ac:dyDescent="0.35">
      <c r="AE37" s="70"/>
    </row>
  </sheetData>
  <sortState xmlns:xlrd2="http://schemas.microsoft.com/office/spreadsheetml/2017/richdata2" ref="C5:K8">
    <sortCondition descending="1" ref="K5:K8"/>
    <sortCondition descending="1" ref="I5:I8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D23:AD28">
    <cfRule type="expression" dxfId="12" priority="1">
      <formula>AD23=1</formula>
    </cfRule>
  </conditionalFormatting>
  <conditionalFormatting sqref="AE5:AH8">
    <cfRule type="expression" dxfId="11" priority="4">
      <formula>AND(MOD(AE5,2)=0,ISNUMBER(AE5))</formula>
    </cfRule>
    <cfRule type="duplicateValues" dxfId="10" priority="5"/>
  </conditionalFormatting>
  <conditionalFormatting sqref="AD12:AD13">
    <cfRule type="expression" dxfId="9" priority="3">
      <formula>AD12=1</formula>
    </cfRule>
  </conditionalFormatting>
  <conditionalFormatting sqref="AD14:AD22">
    <cfRule type="expression" dxfId="8" priority="2">
      <formula>AD14=1</formula>
    </cfRule>
  </conditionalFormatting>
  <dataValidations count="1">
    <dataValidation type="list" allowBlank="1" showInputMessage="1" showErrorMessage="1" sqref="C30:D30 C32:D32" xr:uid="{00000000-0002-0000-1F00-000000000000}">
      <formula1>teams</formula1>
    </dataValidation>
  </dataValidations>
  <hyperlinks>
    <hyperlink ref="L3:M3" location="FORSIDE!A1" display="Forside" xr:uid="{00000000-0004-0000-1F00-000000000000}"/>
  </hyperlinks>
  <pageMargins left="0.59055118110236227" right="0.19685039370078741" top="0.39370078740157483" bottom="0.19685039370078741" header="0" footer="0"/>
  <pageSetup paperSize="9" orientation="portrait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Q48"/>
  <sheetViews>
    <sheetView topLeftCell="B1" workbookViewId="0">
      <selection activeCell="M13" sqref="M13:M14"/>
    </sheetView>
  </sheetViews>
  <sheetFormatPr defaultColWidth="9.1796875" defaultRowHeight="16" customHeight="1" x14ac:dyDescent="0.35"/>
  <cols>
    <col min="1" max="1" width="6.54296875" style="270" customWidth="1"/>
    <col min="2" max="2" width="11.81640625" style="270" bestFit="1" customWidth="1"/>
    <col min="3" max="3" width="19.26953125" style="1" bestFit="1" customWidth="1"/>
    <col min="4" max="4" width="16.7265625" style="1" customWidth="1"/>
    <col min="5" max="5" width="10.1796875" style="1" bestFit="1" customWidth="1"/>
    <col min="6" max="30" width="9.1796875" style="1"/>
    <col min="31" max="31" width="10.54296875" style="270" customWidth="1"/>
    <col min="32" max="32" width="9.54296875" style="1" customWidth="1"/>
    <col min="33" max="33" width="9.54296875" style="9" customWidth="1"/>
    <col min="34" max="34" width="6.54296875" style="270" customWidth="1"/>
    <col min="35" max="35" width="12.54296875" style="9" customWidth="1"/>
    <col min="36" max="36" width="20.54296875" style="269" customWidth="1"/>
    <col min="37" max="37" width="8.54296875" style="270" customWidth="1"/>
    <col min="38" max="38" width="2.54296875" style="270" customWidth="1"/>
    <col min="39" max="39" width="5.54296875" style="270" customWidth="1"/>
    <col min="40" max="40" width="20.54296875" style="269" customWidth="1"/>
    <col min="41" max="41" width="8.54296875" style="270" customWidth="1"/>
    <col min="42" max="42" width="2.54296875" style="270" customWidth="1"/>
    <col min="43" max="43" width="4" style="270" customWidth="1"/>
    <col min="44" max="16384" width="9.1796875" style="1"/>
  </cols>
  <sheetData>
    <row r="1" spans="1:43" ht="16" customHeight="1" x14ac:dyDescent="0.35">
      <c r="A1"/>
      <c r="B1"/>
      <c r="C1"/>
      <c r="D1"/>
      <c r="E1"/>
      <c r="F1"/>
      <c r="G1"/>
      <c r="H1"/>
      <c r="I1"/>
      <c r="J1"/>
      <c r="K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6" customHeight="1" thickBot="1" x14ac:dyDescent="0.5">
      <c r="A2" s="92"/>
      <c r="B2" s="93" t="s">
        <v>369</v>
      </c>
      <c r="C2" s="94"/>
      <c r="D2" s="94"/>
      <c r="E2" s="94"/>
      <c r="F2" s="94"/>
      <c r="G2" s="94"/>
      <c r="H2" s="94"/>
      <c r="I2" s="94"/>
      <c r="J2" s="94"/>
      <c r="K2" s="94"/>
      <c r="AE2" s="152" t="s">
        <v>136</v>
      </c>
      <c r="AF2" s="153">
        <v>6</v>
      </c>
      <c r="AG2" s="154"/>
      <c r="AH2" s="155" t="s">
        <v>137</v>
      </c>
      <c r="AI2" s="153">
        <v>15</v>
      </c>
      <c r="AJ2" s="92"/>
      <c r="AK2" s="92"/>
      <c r="AL2" s="92"/>
      <c r="AM2" s="92"/>
      <c r="AN2" s="92"/>
      <c r="AO2" s="92"/>
      <c r="AP2" s="92"/>
      <c r="AQ2" s="92"/>
    </row>
    <row r="3" spans="1:43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/>
      <c r="AF4" s="157" t="s">
        <v>138</v>
      </c>
      <c r="AG4" s="157" t="s">
        <v>139</v>
      </c>
      <c r="AH4" s="157" t="s">
        <v>140</v>
      </c>
      <c r="AI4" s="157" t="s">
        <v>141</v>
      </c>
      <c r="AJ4" s="157" t="s">
        <v>162</v>
      </c>
      <c r="AK4" s="157" t="s">
        <v>163</v>
      </c>
      <c r="AL4" s="193" t="s">
        <v>142</v>
      </c>
      <c r="AM4" s="157" t="s">
        <v>143</v>
      </c>
      <c r="AN4" s="157" t="s">
        <v>144</v>
      </c>
      <c r="AO4" s="157" t="s">
        <v>145</v>
      </c>
      <c r="AP4" s="157" t="s">
        <v>146</v>
      </c>
      <c r="AQ4" s="157" t="s">
        <v>149</v>
      </c>
    </row>
    <row r="5" spans="1:43" ht="16" customHeight="1" x14ac:dyDescent="0.45">
      <c r="A5"/>
      <c r="B5" s="101">
        <v>1</v>
      </c>
      <c r="C5" s="102" t="s">
        <v>81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5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0</v>
      </c>
      <c r="I5" s="103">
        <f t="shared" ref="I5:I10" si="5">SUMIF(team1,teams,goals1)+SUMIF(team2,teams,goals2)</f>
        <v>10241</v>
      </c>
      <c r="J5" s="103">
        <f t="shared" ref="J5:J10" si="6">SUMIF(team1,teams,goals2)+SUMIF(team2,teams,goals1)</f>
        <v>9586</v>
      </c>
      <c r="K5" s="104">
        <f t="shared" ref="K5:K10" si="7">SUMIFS(points1,team1,teams)+SUMIFS(points2,team2,teams)</f>
        <v>37</v>
      </c>
      <c r="AE5" s="157" t="s">
        <v>138</v>
      </c>
      <c r="AF5" s="158"/>
      <c r="AG5" s="194">
        <v>13</v>
      </c>
      <c r="AH5" s="194">
        <v>25</v>
      </c>
      <c r="AI5" s="194">
        <v>7</v>
      </c>
      <c r="AJ5" s="194">
        <v>19</v>
      </c>
      <c r="AK5" s="194">
        <v>1</v>
      </c>
      <c r="AL5" s="195" t="s">
        <v>159</v>
      </c>
      <c r="AM5" s="161">
        <v>3</v>
      </c>
      <c r="AN5" s="161">
        <v>2</v>
      </c>
      <c r="AO5" s="161">
        <v>2</v>
      </c>
      <c r="AP5" s="161">
        <v>3</v>
      </c>
      <c r="AQ5" s="161">
        <v>10</v>
      </c>
    </row>
    <row r="6" spans="1:43" ht="16" customHeight="1" x14ac:dyDescent="0.45">
      <c r="A6"/>
      <c r="B6" s="101">
        <v>2</v>
      </c>
      <c r="C6" s="105" t="s">
        <v>223</v>
      </c>
      <c r="D6" s="106" t="str">
        <f t="shared" si="0"/>
        <v>2. plads</v>
      </c>
      <c r="E6" s="103">
        <f t="shared" si="1"/>
        <v>5</v>
      </c>
      <c r="F6" s="103">
        <f t="shared" si="2"/>
        <v>0</v>
      </c>
      <c r="G6" s="103">
        <f t="shared" si="3"/>
        <v>0</v>
      </c>
      <c r="H6" s="103">
        <f t="shared" si="4"/>
        <v>0</v>
      </c>
      <c r="I6" s="103">
        <f t="shared" si="5"/>
        <v>9604</v>
      </c>
      <c r="J6" s="103">
        <f t="shared" si="6"/>
        <v>7669</v>
      </c>
      <c r="K6" s="104">
        <f t="shared" si="7"/>
        <v>34</v>
      </c>
      <c r="AE6" s="157" t="s">
        <v>139</v>
      </c>
      <c r="AF6" s="194">
        <v>28</v>
      </c>
      <c r="AG6" s="158"/>
      <c r="AH6" s="194">
        <v>6</v>
      </c>
      <c r="AI6" s="194">
        <v>26</v>
      </c>
      <c r="AJ6" s="194">
        <v>2</v>
      </c>
      <c r="AK6" s="194">
        <v>24</v>
      </c>
      <c r="AL6" s="195" t="s">
        <v>159</v>
      </c>
      <c r="AM6" s="161">
        <v>2</v>
      </c>
      <c r="AN6" s="161">
        <v>3</v>
      </c>
      <c r="AO6" s="161">
        <v>3</v>
      </c>
      <c r="AP6" s="161">
        <v>2</v>
      </c>
      <c r="AQ6" s="161">
        <v>10</v>
      </c>
    </row>
    <row r="7" spans="1:43" ht="16" customHeight="1" x14ac:dyDescent="0.45">
      <c r="A7"/>
      <c r="B7" s="106">
        <v>3</v>
      </c>
      <c r="C7" s="105" t="s">
        <v>83</v>
      </c>
      <c r="D7" s="106" t="str">
        <f t="shared" si="0"/>
        <v>3. plads</v>
      </c>
      <c r="E7" s="103">
        <f t="shared" si="1"/>
        <v>5</v>
      </c>
      <c r="F7" s="103">
        <f t="shared" si="2"/>
        <v>0</v>
      </c>
      <c r="G7" s="103">
        <f t="shared" si="3"/>
        <v>0</v>
      </c>
      <c r="H7" s="103">
        <f t="shared" si="4"/>
        <v>0</v>
      </c>
      <c r="I7" s="103">
        <f t="shared" si="5"/>
        <v>9551</v>
      </c>
      <c r="J7" s="103">
        <f t="shared" si="6"/>
        <v>9199</v>
      </c>
      <c r="K7" s="104">
        <f t="shared" si="7"/>
        <v>26</v>
      </c>
      <c r="AE7" s="157" t="s">
        <v>140</v>
      </c>
      <c r="AF7" s="194">
        <v>10</v>
      </c>
      <c r="AG7" s="194">
        <v>21</v>
      </c>
      <c r="AH7" s="158"/>
      <c r="AI7" s="194">
        <v>3</v>
      </c>
      <c r="AJ7" s="194">
        <v>23</v>
      </c>
      <c r="AK7" s="194">
        <v>14</v>
      </c>
      <c r="AL7" s="195" t="s">
        <v>159</v>
      </c>
      <c r="AM7" s="161">
        <v>3</v>
      </c>
      <c r="AN7" s="161">
        <v>2</v>
      </c>
      <c r="AO7" s="161">
        <v>2</v>
      </c>
      <c r="AP7" s="161">
        <v>3</v>
      </c>
      <c r="AQ7" s="161">
        <v>10</v>
      </c>
    </row>
    <row r="8" spans="1:43" ht="15.75" customHeight="1" x14ac:dyDescent="0.45">
      <c r="A8"/>
      <c r="B8" s="106">
        <v>4</v>
      </c>
      <c r="C8" s="102" t="s">
        <v>78</v>
      </c>
      <c r="D8" s="106" t="str">
        <f t="shared" si="0"/>
        <v/>
      </c>
      <c r="E8" s="103">
        <f t="shared" si="1"/>
        <v>5</v>
      </c>
      <c r="F8" s="103">
        <f t="shared" si="2"/>
        <v>0</v>
      </c>
      <c r="G8" s="103">
        <f t="shared" si="3"/>
        <v>0</v>
      </c>
      <c r="H8" s="103">
        <f t="shared" si="4"/>
        <v>0</v>
      </c>
      <c r="I8" s="103">
        <f t="shared" si="5"/>
        <v>8897</v>
      </c>
      <c r="J8" s="103">
        <f t="shared" si="6"/>
        <v>8599</v>
      </c>
      <c r="K8" s="104">
        <f t="shared" si="7"/>
        <v>24</v>
      </c>
      <c r="AE8" s="157" t="s">
        <v>141</v>
      </c>
      <c r="AF8" s="194">
        <v>22</v>
      </c>
      <c r="AG8" s="194">
        <v>11</v>
      </c>
      <c r="AH8" s="194">
        <v>18</v>
      </c>
      <c r="AI8" s="158"/>
      <c r="AJ8" s="194">
        <v>15</v>
      </c>
      <c r="AK8" s="194">
        <v>20</v>
      </c>
      <c r="AL8" s="195" t="s">
        <v>159</v>
      </c>
      <c r="AM8" s="161">
        <v>2</v>
      </c>
      <c r="AN8" s="161">
        <v>3</v>
      </c>
      <c r="AO8" s="161">
        <v>3</v>
      </c>
      <c r="AP8" s="161">
        <v>2</v>
      </c>
      <c r="AQ8" s="161">
        <v>10</v>
      </c>
    </row>
    <row r="9" spans="1:43" ht="16" customHeight="1" x14ac:dyDescent="0.45">
      <c r="A9"/>
      <c r="B9" s="106">
        <v>5</v>
      </c>
      <c r="C9" s="105" t="s">
        <v>82</v>
      </c>
      <c r="D9" s="106" t="str">
        <f t="shared" si="0"/>
        <v/>
      </c>
      <c r="E9" s="103">
        <f t="shared" si="1"/>
        <v>5</v>
      </c>
      <c r="F9" s="103">
        <f t="shared" si="2"/>
        <v>0</v>
      </c>
      <c r="G9" s="103">
        <f t="shared" si="3"/>
        <v>1</v>
      </c>
      <c r="H9" s="103">
        <f t="shared" si="4"/>
        <v>1</v>
      </c>
      <c r="I9" s="103">
        <f t="shared" si="5"/>
        <v>9176</v>
      </c>
      <c r="J9" s="103">
        <f t="shared" si="6"/>
        <v>9465</v>
      </c>
      <c r="K9" s="104">
        <f t="shared" si="7"/>
        <v>17</v>
      </c>
      <c r="AE9" s="157" t="s">
        <v>162</v>
      </c>
      <c r="AF9" s="194">
        <v>4</v>
      </c>
      <c r="AG9" s="194">
        <v>17</v>
      </c>
      <c r="AH9" s="194">
        <v>8</v>
      </c>
      <c r="AI9" s="194">
        <v>30</v>
      </c>
      <c r="AJ9" s="158"/>
      <c r="AK9" s="194">
        <v>12</v>
      </c>
      <c r="AL9" s="195" t="s">
        <v>159</v>
      </c>
      <c r="AM9" s="161">
        <v>3</v>
      </c>
      <c r="AN9" s="161">
        <v>2</v>
      </c>
      <c r="AO9" s="161">
        <v>2</v>
      </c>
      <c r="AP9" s="161">
        <v>3</v>
      </c>
      <c r="AQ9" s="161">
        <v>10</v>
      </c>
    </row>
    <row r="10" spans="1:43" ht="16" customHeight="1" x14ac:dyDescent="0.45">
      <c r="A10"/>
      <c r="B10" s="106">
        <v>6</v>
      </c>
      <c r="C10" s="106" t="s">
        <v>222</v>
      </c>
      <c r="D10" s="106" t="str">
        <f t="shared" si="0"/>
        <v/>
      </c>
      <c r="E10" s="103">
        <f t="shared" si="1"/>
        <v>5</v>
      </c>
      <c r="F10" s="103">
        <f t="shared" si="2"/>
        <v>0</v>
      </c>
      <c r="G10" s="103">
        <f t="shared" si="3"/>
        <v>0</v>
      </c>
      <c r="H10" s="103">
        <f t="shared" si="4"/>
        <v>3</v>
      </c>
      <c r="I10" s="103">
        <f t="shared" si="5"/>
        <v>6751</v>
      </c>
      <c r="J10" s="103">
        <f t="shared" si="6"/>
        <v>9702</v>
      </c>
      <c r="K10" s="104">
        <f t="shared" si="7"/>
        <v>12</v>
      </c>
      <c r="AE10" s="157" t="s">
        <v>163</v>
      </c>
      <c r="AF10" s="194">
        <v>16</v>
      </c>
      <c r="AG10" s="194">
        <v>9</v>
      </c>
      <c r="AH10" s="194">
        <v>29</v>
      </c>
      <c r="AI10" s="194">
        <v>5</v>
      </c>
      <c r="AJ10" s="194">
        <v>27</v>
      </c>
      <c r="AK10" s="158"/>
      <c r="AL10" s="195" t="s">
        <v>159</v>
      </c>
      <c r="AM10" s="161">
        <v>2</v>
      </c>
      <c r="AN10" s="161">
        <v>3</v>
      </c>
      <c r="AO10" s="161">
        <v>3</v>
      </c>
      <c r="AP10" s="161">
        <v>2</v>
      </c>
      <c r="AQ10" s="161">
        <v>10</v>
      </c>
    </row>
    <row r="11" spans="1:43" ht="16" customHeight="1" x14ac:dyDescent="0.3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07"/>
      <c r="AF12" s="107"/>
      <c r="AG12" s="196" t="s">
        <v>164</v>
      </c>
      <c r="AH12" s="197" t="s">
        <v>150</v>
      </c>
      <c r="AI12" s="198" t="s">
        <v>151</v>
      </c>
      <c r="AJ12" s="199" t="s">
        <v>152</v>
      </c>
      <c r="AK12" s="199" t="s">
        <v>153</v>
      </c>
      <c r="AL12" s="199" t="s">
        <v>154</v>
      </c>
      <c r="AM12" s="199" t="s">
        <v>155</v>
      </c>
      <c r="AN12" s="200" t="s">
        <v>165</v>
      </c>
      <c r="AO12" s="201" t="s">
        <v>41</v>
      </c>
      <c r="AP12" s="201"/>
      <c r="AQ12" s="107"/>
    </row>
    <row r="13" spans="1:43" ht="16" customHeight="1" thickTop="1" thickBot="1" x14ac:dyDescent="0.45">
      <c r="A13"/>
      <c r="B13" s="106">
        <v>36</v>
      </c>
      <c r="C13" s="102" t="s">
        <v>78</v>
      </c>
      <c r="D13" s="101" t="s">
        <v>223</v>
      </c>
      <c r="E13" s="116">
        <v>44835</v>
      </c>
      <c r="F13" s="117" t="s">
        <v>264</v>
      </c>
      <c r="G13" s="118"/>
      <c r="H13" s="119">
        <v>1805</v>
      </c>
      <c r="I13" s="120">
        <v>1912</v>
      </c>
      <c r="J13" s="121">
        <v>2</v>
      </c>
      <c r="K13" s="122">
        <v>8</v>
      </c>
      <c r="AE13" s="142"/>
      <c r="AF13" s="202"/>
      <c r="AG13" s="166" t="s">
        <v>166</v>
      </c>
      <c r="AH13" s="165"/>
      <c r="AI13" s="166">
        <v>1</v>
      </c>
      <c r="AJ13" s="167">
        <v>7</v>
      </c>
      <c r="AK13" s="167">
        <v>2</v>
      </c>
      <c r="AL13" s="168" t="s">
        <v>138</v>
      </c>
      <c r="AM13" s="168" t="s">
        <v>163</v>
      </c>
      <c r="AN13"/>
      <c r="AO13"/>
      <c r="AP13" s="203"/>
      <c r="AQ13"/>
    </row>
    <row r="14" spans="1:43" ht="16" customHeight="1" thickBot="1" x14ac:dyDescent="0.45">
      <c r="A14"/>
      <c r="B14" s="106">
        <v>23</v>
      </c>
      <c r="C14" s="105" t="s">
        <v>82</v>
      </c>
      <c r="D14" s="183" t="s">
        <v>83</v>
      </c>
      <c r="E14" s="116">
        <v>44828</v>
      </c>
      <c r="F14" s="184" t="s">
        <v>264</v>
      </c>
      <c r="G14" s="185"/>
      <c r="H14" s="119">
        <v>1805</v>
      </c>
      <c r="I14" s="120">
        <v>1756</v>
      </c>
      <c r="J14" s="121">
        <v>8</v>
      </c>
      <c r="K14" s="121">
        <v>2</v>
      </c>
      <c r="AE14" s="142"/>
      <c r="AF14" s="202"/>
      <c r="AG14" s="170" t="s">
        <v>167</v>
      </c>
      <c r="AH14" s="169">
        <v>0</v>
      </c>
      <c r="AI14" s="170">
        <v>2</v>
      </c>
      <c r="AJ14" s="171">
        <v>6</v>
      </c>
      <c r="AK14" s="171">
        <v>3</v>
      </c>
      <c r="AL14" s="172" t="s">
        <v>139</v>
      </c>
      <c r="AM14" s="172" t="s">
        <v>162</v>
      </c>
      <c r="AN14"/>
      <c r="AO14"/>
      <c r="AP14" s="203"/>
      <c r="AQ14"/>
    </row>
    <row r="15" spans="1:43" ht="16" customHeight="1" thickBot="1" x14ac:dyDescent="0.45">
      <c r="A15"/>
      <c r="B15" s="123">
        <v>45</v>
      </c>
      <c r="C15" s="123" t="s">
        <v>81</v>
      </c>
      <c r="D15" s="105" t="s">
        <v>82</v>
      </c>
      <c r="E15" s="124">
        <v>44835</v>
      </c>
      <c r="F15" s="125" t="s">
        <v>294</v>
      </c>
      <c r="G15" s="126"/>
      <c r="H15" s="119">
        <v>2008</v>
      </c>
      <c r="I15" s="120">
        <v>1898</v>
      </c>
      <c r="J15" s="127">
        <v>9</v>
      </c>
      <c r="K15" s="127">
        <v>1</v>
      </c>
      <c r="AE15" s="142"/>
      <c r="AF15" s="202"/>
      <c r="AG15" s="204" t="s">
        <v>168</v>
      </c>
      <c r="AH15" s="205">
        <v>0</v>
      </c>
      <c r="AI15" s="204">
        <v>3</v>
      </c>
      <c r="AJ15" s="206">
        <v>5</v>
      </c>
      <c r="AK15" s="206">
        <v>4</v>
      </c>
      <c r="AL15" s="207" t="s">
        <v>140</v>
      </c>
      <c r="AM15" s="207" t="s">
        <v>141</v>
      </c>
      <c r="AN15"/>
      <c r="AO15"/>
      <c r="AP15" s="203"/>
      <c r="AQ15"/>
    </row>
    <row r="16" spans="1:43" ht="16" customHeight="1" thickBot="1" x14ac:dyDescent="0.45">
      <c r="A16"/>
      <c r="B16" s="106">
        <v>49</v>
      </c>
      <c r="C16" s="183" t="s">
        <v>81</v>
      </c>
      <c r="D16" s="106" t="s">
        <v>222</v>
      </c>
      <c r="E16" s="116">
        <v>44842</v>
      </c>
      <c r="F16" s="184" t="s">
        <v>264</v>
      </c>
      <c r="G16" s="185"/>
      <c r="H16" s="119">
        <v>2103</v>
      </c>
      <c r="I16" s="120">
        <v>1864</v>
      </c>
      <c r="J16" s="121">
        <v>8</v>
      </c>
      <c r="K16" s="121">
        <v>2</v>
      </c>
      <c r="AE16" s="142"/>
      <c r="AF16" s="202"/>
      <c r="AG16" s="178" t="s">
        <v>169</v>
      </c>
      <c r="AH16" s="177">
        <v>0</v>
      </c>
      <c r="AI16" s="178">
        <v>4</v>
      </c>
      <c r="AJ16" s="165">
        <v>2</v>
      </c>
      <c r="AK16" s="165">
        <v>6</v>
      </c>
      <c r="AL16" s="179" t="s">
        <v>162</v>
      </c>
      <c r="AM16" s="179" t="s">
        <v>138</v>
      </c>
      <c r="AN16"/>
      <c r="AO16"/>
      <c r="AP16" s="203"/>
      <c r="AQ16"/>
    </row>
    <row r="17" spans="1:43" ht="16" customHeight="1" thickBot="1" x14ac:dyDescent="0.45">
      <c r="A17"/>
      <c r="B17" s="106">
        <v>50</v>
      </c>
      <c r="C17" s="106" t="s">
        <v>223</v>
      </c>
      <c r="D17" s="106" t="s">
        <v>83</v>
      </c>
      <c r="E17" s="116">
        <v>44842</v>
      </c>
      <c r="F17" s="184" t="s">
        <v>264</v>
      </c>
      <c r="G17" s="185"/>
      <c r="H17" s="119">
        <v>1791</v>
      </c>
      <c r="I17" s="120">
        <v>1947</v>
      </c>
      <c r="J17" s="121">
        <v>4</v>
      </c>
      <c r="K17" s="121">
        <v>6</v>
      </c>
      <c r="AE17" s="142"/>
      <c r="AF17" s="202"/>
      <c r="AG17" s="170" t="s">
        <v>170</v>
      </c>
      <c r="AH17" s="169">
        <v>0</v>
      </c>
      <c r="AI17" s="170">
        <v>5</v>
      </c>
      <c r="AJ17" s="171">
        <v>5</v>
      </c>
      <c r="AK17" s="171">
        <v>7</v>
      </c>
      <c r="AL17" s="172" t="s">
        <v>163</v>
      </c>
      <c r="AM17" s="172" t="s">
        <v>141</v>
      </c>
      <c r="AN17"/>
      <c r="AO17"/>
      <c r="AP17" s="203"/>
      <c r="AQ17"/>
    </row>
    <row r="18" spans="1:43" ht="16" customHeight="1" thickBot="1" x14ac:dyDescent="0.45">
      <c r="A18"/>
      <c r="B18" s="123">
        <v>71</v>
      </c>
      <c r="C18" s="123" t="s">
        <v>222</v>
      </c>
      <c r="D18" s="102" t="s">
        <v>78</v>
      </c>
      <c r="E18" s="124">
        <v>44849</v>
      </c>
      <c r="F18" s="125" t="s">
        <v>265</v>
      </c>
      <c r="G18" s="126"/>
      <c r="H18" s="119">
        <v>1166</v>
      </c>
      <c r="I18" s="120">
        <v>1792</v>
      </c>
      <c r="J18" s="127">
        <v>0</v>
      </c>
      <c r="K18" s="127">
        <v>10</v>
      </c>
      <c r="AE18" s="142"/>
      <c r="AF18" s="202"/>
      <c r="AG18" s="204" t="s">
        <v>171</v>
      </c>
      <c r="AH18" s="205">
        <v>0</v>
      </c>
      <c r="AI18" s="204">
        <v>6</v>
      </c>
      <c r="AJ18" s="206">
        <v>4</v>
      </c>
      <c r="AK18" s="206">
        <v>3</v>
      </c>
      <c r="AL18" s="207" t="s">
        <v>139</v>
      </c>
      <c r="AM18" s="207" t="s">
        <v>140</v>
      </c>
      <c r="AN18"/>
      <c r="AO18"/>
      <c r="AP18" s="203"/>
      <c r="AQ18"/>
    </row>
    <row r="19" spans="1:43" ht="16" customHeight="1" thickBot="1" x14ac:dyDescent="0.45">
      <c r="A19"/>
      <c r="B19" s="106">
        <v>84</v>
      </c>
      <c r="C19" s="106" t="s">
        <v>222</v>
      </c>
      <c r="D19" s="105" t="s">
        <v>82</v>
      </c>
      <c r="E19" s="116">
        <v>44863</v>
      </c>
      <c r="F19" s="186" t="s">
        <v>265</v>
      </c>
      <c r="G19" s="118"/>
      <c r="H19" s="119">
        <v>1863</v>
      </c>
      <c r="I19" s="120">
        <v>1770</v>
      </c>
      <c r="J19" s="121">
        <v>10</v>
      </c>
      <c r="K19" s="121">
        <v>0</v>
      </c>
      <c r="AE19" s="142"/>
      <c r="AF19" s="202"/>
      <c r="AG19" s="178" t="s">
        <v>172</v>
      </c>
      <c r="AH19" s="177">
        <v>0</v>
      </c>
      <c r="AI19" s="178">
        <v>7</v>
      </c>
      <c r="AJ19" s="165">
        <v>5</v>
      </c>
      <c r="AK19" s="165">
        <v>2</v>
      </c>
      <c r="AL19" s="179" t="s">
        <v>138</v>
      </c>
      <c r="AM19" s="179" t="s">
        <v>141</v>
      </c>
      <c r="AN19"/>
      <c r="AO19"/>
      <c r="AP19" s="203"/>
      <c r="AQ19"/>
    </row>
    <row r="20" spans="1:43" ht="16" customHeight="1" thickBot="1" x14ac:dyDescent="0.45">
      <c r="A20"/>
      <c r="B20" s="106">
        <v>85</v>
      </c>
      <c r="C20" s="183" t="s">
        <v>223</v>
      </c>
      <c r="D20" s="106" t="s">
        <v>81</v>
      </c>
      <c r="E20" s="116">
        <v>44863</v>
      </c>
      <c r="F20" s="184" t="s">
        <v>265</v>
      </c>
      <c r="G20" s="185"/>
      <c r="H20" s="119">
        <v>2009</v>
      </c>
      <c r="I20" s="120">
        <v>1969</v>
      </c>
      <c r="J20" s="121">
        <v>6</v>
      </c>
      <c r="K20" s="121">
        <v>4</v>
      </c>
      <c r="AE20" s="142"/>
      <c r="AF20" s="202"/>
      <c r="AG20" s="170" t="s">
        <v>173</v>
      </c>
      <c r="AH20" s="169">
        <v>0</v>
      </c>
      <c r="AI20" s="170">
        <v>8</v>
      </c>
      <c r="AJ20" s="171">
        <v>4</v>
      </c>
      <c r="AK20" s="171">
        <v>6</v>
      </c>
      <c r="AL20" s="172" t="s">
        <v>162</v>
      </c>
      <c r="AM20" s="172" t="s">
        <v>140</v>
      </c>
      <c r="AN20"/>
      <c r="AO20"/>
      <c r="AP20" s="203"/>
      <c r="AQ20"/>
    </row>
    <row r="21" spans="1:43" ht="16" customHeight="1" thickBot="1" x14ac:dyDescent="0.45">
      <c r="A21"/>
      <c r="B21" s="123">
        <v>101</v>
      </c>
      <c r="C21" s="105" t="s">
        <v>82</v>
      </c>
      <c r="D21" s="102" t="s">
        <v>78</v>
      </c>
      <c r="E21" s="116">
        <v>44870</v>
      </c>
      <c r="F21" s="184" t="s">
        <v>265</v>
      </c>
      <c r="G21" s="185"/>
      <c r="H21" s="119">
        <v>1755</v>
      </c>
      <c r="I21" s="120">
        <v>1824</v>
      </c>
      <c r="J21" s="127">
        <v>4</v>
      </c>
      <c r="K21" s="127">
        <v>6</v>
      </c>
      <c r="AE21" s="142"/>
      <c r="AF21" s="202"/>
      <c r="AG21" s="204" t="s">
        <v>174</v>
      </c>
      <c r="AH21" s="205">
        <v>0</v>
      </c>
      <c r="AI21" s="204">
        <v>9</v>
      </c>
      <c r="AJ21" s="206">
        <v>3</v>
      </c>
      <c r="AK21" s="206">
        <v>7</v>
      </c>
      <c r="AL21" s="207" t="s">
        <v>163</v>
      </c>
      <c r="AM21" s="207" t="s">
        <v>139</v>
      </c>
      <c r="AN21"/>
      <c r="AO21"/>
      <c r="AP21" s="203"/>
      <c r="AQ21"/>
    </row>
    <row r="22" spans="1:43" ht="16" customHeight="1" thickBot="1" x14ac:dyDescent="0.45">
      <c r="A22"/>
      <c r="B22" s="106">
        <v>102</v>
      </c>
      <c r="C22" s="106" t="s">
        <v>83</v>
      </c>
      <c r="D22" s="106" t="s">
        <v>81</v>
      </c>
      <c r="E22" s="116">
        <v>44870</v>
      </c>
      <c r="F22" s="184" t="s">
        <v>265</v>
      </c>
      <c r="G22" s="185"/>
      <c r="H22" s="119">
        <v>2000</v>
      </c>
      <c r="I22" s="120">
        <v>2084</v>
      </c>
      <c r="J22" s="121">
        <v>2</v>
      </c>
      <c r="K22" s="121">
        <v>8</v>
      </c>
      <c r="AE22" s="142"/>
      <c r="AF22" s="202"/>
      <c r="AG22" s="178" t="s">
        <v>175</v>
      </c>
      <c r="AH22" s="177">
        <v>0</v>
      </c>
      <c r="AI22" s="178">
        <v>10</v>
      </c>
      <c r="AJ22" s="165">
        <v>2</v>
      </c>
      <c r="AK22" s="165">
        <v>4</v>
      </c>
      <c r="AL22" s="179" t="s">
        <v>140</v>
      </c>
      <c r="AM22" s="179" t="s">
        <v>138</v>
      </c>
      <c r="AN22"/>
      <c r="AO22"/>
      <c r="AP22" s="203"/>
      <c r="AQ22"/>
    </row>
    <row r="23" spans="1:43" ht="16" customHeight="1" thickBot="1" x14ac:dyDescent="0.45">
      <c r="A23"/>
      <c r="B23" s="101">
        <v>103</v>
      </c>
      <c r="C23" s="101" t="s">
        <v>222</v>
      </c>
      <c r="D23" s="101" t="s">
        <v>223</v>
      </c>
      <c r="E23" s="116">
        <v>44870</v>
      </c>
      <c r="F23" s="184" t="s">
        <v>265</v>
      </c>
      <c r="G23" s="118"/>
      <c r="H23" s="119" t="s">
        <v>349</v>
      </c>
      <c r="I23" s="120">
        <v>1878</v>
      </c>
      <c r="J23" s="122">
        <v>0</v>
      </c>
      <c r="K23" s="122">
        <v>10</v>
      </c>
      <c r="AE23" s="142"/>
      <c r="AF23" s="202"/>
      <c r="AG23" s="170" t="s">
        <v>176</v>
      </c>
      <c r="AH23" s="169">
        <v>0</v>
      </c>
      <c r="AI23" s="170">
        <v>11</v>
      </c>
      <c r="AJ23" s="171">
        <v>3</v>
      </c>
      <c r="AK23" s="171">
        <v>5</v>
      </c>
      <c r="AL23" s="172" t="s">
        <v>141</v>
      </c>
      <c r="AM23" s="172" t="s">
        <v>139</v>
      </c>
      <c r="AN23"/>
      <c r="AO23"/>
      <c r="AP23" s="203"/>
      <c r="AQ23"/>
    </row>
    <row r="24" spans="1:43" ht="16" customHeight="1" thickBot="1" x14ac:dyDescent="0.45">
      <c r="A24"/>
      <c r="B24" s="123">
        <v>107</v>
      </c>
      <c r="C24" s="102" t="s">
        <v>78</v>
      </c>
      <c r="D24" s="123" t="s">
        <v>83</v>
      </c>
      <c r="E24" s="116">
        <v>44877</v>
      </c>
      <c r="F24" s="184" t="s">
        <v>265</v>
      </c>
      <c r="G24" s="126"/>
      <c r="H24" s="119">
        <v>1661</v>
      </c>
      <c r="I24" s="120">
        <v>1689</v>
      </c>
      <c r="J24" s="127">
        <v>4</v>
      </c>
      <c r="K24" s="127">
        <v>6</v>
      </c>
      <c r="AE24" s="142"/>
      <c r="AF24" s="202"/>
      <c r="AG24" s="204" t="s">
        <v>177</v>
      </c>
      <c r="AH24" s="205">
        <v>0</v>
      </c>
      <c r="AI24" s="204">
        <v>12</v>
      </c>
      <c r="AJ24" s="206">
        <v>7</v>
      </c>
      <c r="AK24" s="206">
        <v>6</v>
      </c>
      <c r="AL24" s="207" t="s">
        <v>162</v>
      </c>
      <c r="AM24" s="207" t="s">
        <v>163</v>
      </c>
      <c r="AN24"/>
      <c r="AO24"/>
      <c r="AP24" s="203"/>
      <c r="AQ24"/>
    </row>
    <row r="25" spans="1:43" ht="16" customHeight="1" thickBot="1" x14ac:dyDescent="0.45">
      <c r="A25"/>
      <c r="B25" s="106">
        <v>144</v>
      </c>
      <c r="C25" s="102" t="s">
        <v>78</v>
      </c>
      <c r="D25" s="106" t="s">
        <v>81</v>
      </c>
      <c r="E25" s="187">
        <v>44898</v>
      </c>
      <c r="F25" s="184" t="s">
        <v>296</v>
      </c>
      <c r="G25" s="118"/>
      <c r="H25" s="119">
        <v>1815</v>
      </c>
      <c r="I25" s="120">
        <v>2077</v>
      </c>
      <c r="J25" s="121">
        <v>2</v>
      </c>
      <c r="K25" s="121">
        <v>8</v>
      </c>
      <c r="AE25" s="142"/>
      <c r="AF25" s="202"/>
      <c r="AG25" s="178" t="s">
        <v>178</v>
      </c>
      <c r="AH25" s="177">
        <v>0</v>
      </c>
      <c r="AI25" s="178">
        <v>13</v>
      </c>
      <c r="AJ25" s="165">
        <v>3</v>
      </c>
      <c r="AK25" s="165">
        <v>2</v>
      </c>
      <c r="AL25" s="179" t="s">
        <v>138</v>
      </c>
      <c r="AM25" s="179" t="s">
        <v>139</v>
      </c>
      <c r="AN25"/>
      <c r="AO25"/>
      <c r="AP25" s="203"/>
      <c r="AQ25"/>
    </row>
    <row r="26" spans="1:43" ht="16" customHeight="1" thickBot="1" x14ac:dyDescent="0.45">
      <c r="A26"/>
      <c r="B26" s="106">
        <v>145</v>
      </c>
      <c r="C26" s="105" t="s">
        <v>82</v>
      </c>
      <c r="D26" s="106" t="s">
        <v>223</v>
      </c>
      <c r="E26" s="187">
        <v>44898</v>
      </c>
      <c r="F26" s="184" t="s">
        <v>296</v>
      </c>
      <c r="G26" s="185"/>
      <c r="H26" s="119">
        <v>1948</v>
      </c>
      <c r="I26" s="120">
        <v>2014</v>
      </c>
      <c r="J26" s="121">
        <v>4</v>
      </c>
      <c r="K26" s="121">
        <v>6</v>
      </c>
      <c r="AE26" s="142"/>
      <c r="AF26" s="202"/>
      <c r="AG26" s="170" t="s">
        <v>179</v>
      </c>
      <c r="AH26" s="169">
        <v>0</v>
      </c>
      <c r="AI26" s="170">
        <v>14</v>
      </c>
      <c r="AJ26" s="171">
        <v>7</v>
      </c>
      <c r="AK26" s="171">
        <v>4</v>
      </c>
      <c r="AL26" s="172" t="s">
        <v>140</v>
      </c>
      <c r="AM26" s="172" t="s">
        <v>163</v>
      </c>
      <c r="AN26"/>
      <c r="AO26"/>
      <c r="AP26" s="203"/>
      <c r="AQ26"/>
    </row>
    <row r="27" spans="1:43" ht="16" customHeight="1" thickBot="1" x14ac:dyDescent="0.45">
      <c r="A27"/>
      <c r="B27" s="188">
        <v>146</v>
      </c>
      <c r="C27" s="188" t="s">
        <v>83</v>
      </c>
      <c r="D27" s="217" t="s">
        <v>222</v>
      </c>
      <c r="E27" s="189">
        <v>44898</v>
      </c>
      <c r="F27" s="190" t="s">
        <v>296</v>
      </c>
      <c r="G27" s="191"/>
      <c r="H27" s="119">
        <v>2159</v>
      </c>
      <c r="I27" s="120">
        <v>1858</v>
      </c>
      <c r="J27" s="192">
        <v>10</v>
      </c>
      <c r="K27" s="192">
        <v>0</v>
      </c>
      <c r="AE27" s="142"/>
      <c r="AF27" s="202"/>
      <c r="AG27" s="204" t="s">
        <v>180</v>
      </c>
      <c r="AH27" s="205">
        <v>0</v>
      </c>
      <c r="AI27" s="204">
        <v>15</v>
      </c>
      <c r="AJ27" s="206">
        <v>6</v>
      </c>
      <c r="AK27" s="206">
        <v>5</v>
      </c>
      <c r="AL27" s="207" t="s">
        <v>141</v>
      </c>
      <c r="AM27" s="207" t="s">
        <v>162</v>
      </c>
      <c r="AN27"/>
      <c r="AO27"/>
      <c r="AP27" s="203"/>
      <c r="AQ27"/>
    </row>
    <row r="28" spans="1:43" ht="16" customHeight="1" thickBot="1" x14ac:dyDescent="0.45">
      <c r="A28"/>
      <c r="B28" s="101">
        <v>171</v>
      </c>
      <c r="C28" s="101" t="s">
        <v>223</v>
      </c>
      <c r="D28" s="102" t="s">
        <v>78</v>
      </c>
      <c r="E28" s="116">
        <v>44940</v>
      </c>
      <c r="F28" s="117" t="s">
        <v>265</v>
      </c>
      <c r="G28" s="118"/>
      <c r="H28" s="119"/>
      <c r="I28" s="120"/>
      <c r="J28" s="122"/>
      <c r="K28" s="122"/>
      <c r="AE28" s="142"/>
      <c r="AF28" s="202"/>
      <c r="AG28" s="178" t="s">
        <v>181</v>
      </c>
      <c r="AH28" s="177">
        <v>0</v>
      </c>
      <c r="AI28" s="178">
        <v>16</v>
      </c>
      <c r="AJ28" s="165">
        <v>2</v>
      </c>
      <c r="AK28" s="165">
        <v>7</v>
      </c>
      <c r="AL28" s="179" t="s">
        <v>163</v>
      </c>
      <c r="AM28" s="179" t="s">
        <v>138</v>
      </c>
      <c r="AN28"/>
      <c r="AO28"/>
      <c r="AP28" s="203"/>
      <c r="AQ28"/>
    </row>
    <row r="29" spans="1:43" ht="16" customHeight="1" thickBot="1" x14ac:dyDescent="0.45">
      <c r="A29"/>
      <c r="B29" s="106">
        <v>172</v>
      </c>
      <c r="C29" s="183" t="s">
        <v>222</v>
      </c>
      <c r="D29" s="106" t="s">
        <v>81</v>
      </c>
      <c r="E29" s="187">
        <v>44940</v>
      </c>
      <c r="F29" s="186" t="s">
        <v>265</v>
      </c>
      <c r="G29" s="185"/>
      <c r="H29" s="119"/>
      <c r="I29" s="120"/>
      <c r="J29" s="121"/>
      <c r="K29" s="121"/>
      <c r="AE29" s="142"/>
      <c r="AF29" s="202"/>
      <c r="AG29" s="170" t="s">
        <v>182</v>
      </c>
      <c r="AH29" s="169">
        <v>0</v>
      </c>
      <c r="AI29" s="170">
        <v>17</v>
      </c>
      <c r="AJ29" s="171">
        <v>3</v>
      </c>
      <c r="AK29" s="171">
        <v>6</v>
      </c>
      <c r="AL29" s="172" t="s">
        <v>162</v>
      </c>
      <c r="AM29" s="172" t="s">
        <v>139</v>
      </c>
      <c r="AN29"/>
      <c r="AO29"/>
      <c r="AP29" s="203"/>
      <c r="AQ29"/>
    </row>
    <row r="30" spans="1:43" ht="16" customHeight="1" thickBot="1" x14ac:dyDescent="0.45">
      <c r="A30"/>
      <c r="B30" s="123">
        <v>173</v>
      </c>
      <c r="C30" s="123" t="s">
        <v>83</v>
      </c>
      <c r="D30" s="105" t="s">
        <v>82</v>
      </c>
      <c r="E30" s="124">
        <v>44940</v>
      </c>
      <c r="F30" s="125" t="s">
        <v>265</v>
      </c>
      <c r="G30" s="126"/>
      <c r="H30" s="119"/>
      <c r="I30" s="120"/>
      <c r="J30" s="127"/>
      <c r="K30" s="127"/>
      <c r="AE30" s="142"/>
      <c r="AF30" s="202"/>
      <c r="AG30" s="204" t="s">
        <v>183</v>
      </c>
      <c r="AH30" s="205">
        <v>0</v>
      </c>
      <c r="AI30" s="204">
        <v>18</v>
      </c>
      <c r="AJ30" s="206">
        <v>4</v>
      </c>
      <c r="AK30" s="206">
        <v>5</v>
      </c>
      <c r="AL30" s="207" t="s">
        <v>141</v>
      </c>
      <c r="AM30" s="207" t="s">
        <v>140</v>
      </c>
      <c r="AN30"/>
      <c r="AO30"/>
      <c r="AP30" s="203"/>
      <c r="AQ30"/>
    </row>
    <row r="31" spans="1:43" ht="16" customHeight="1" thickBot="1" x14ac:dyDescent="0.45">
      <c r="A31"/>
      <c r="B31" s="106">
        <v>204</v>
      </c>
      <c r="C31" s="102" t="s">
        <v>78</v>
      </c>
      <c r="D31" s="183" t="s">
        <v>222</v>
      </c>
      <c r="E31" s="187">
        <v>44968</v>
      </c>
      <c r="F31" s="184" t="s">
        <v>264</v>
      </c>
      <c r="G31" s="185"/>
      <c r="H31" s="119"/>
      <c r="I31" s="262"/>
      <c r="J31" s="121"/>
      <c r="K31" s="121"/>
      <c r="AE31" s="142"/>
      <c r="AF31" s="202"/>
      <c r="AG31" s="178" t="s">
        <v>184</v>
      </c>
      <c r="AH31" s="177">
        <v>0</v>
      </c>
      <c r="AI31" s="178">
        <v>19</v>
      </c>
      <c r="AJ31" s="165">
        <v>6</v>
      </c>
      <c r="AK31" s="165">
        <v>2</v>
      </c>
      <c r="AL31" s="179" t="s">
        <v>138</v>
      </c>
      <c r="AM31" s="179" t="s">
        <v>162</v>
      </c>
      <c r="AN31"/>
      <c r="AO31"/>
      <c r="AP31" s="203"/>
      <c r="AQ31"/>
    </row>
    <row r="32" spans="1:43" ht="16" customHeight="1" thickBot="1" x14ac:dyDescent="0.45">
      <c r="A32"/>
      <c r="B32" s="106">
        <v>205</v>
      </c>
      <c r="C32" s="106" t="s">
        <v>83</v>
      </c>
      <c r="D32" s="106" t="s">
        <v>223</v>
      </c>
      <c r="E32" s="116">
        <v>44968</v>
      </c>
      <c r="F32" s="184" t="s">
        <v>264</v>
      </c>
      <c r="G32" s="185"/>
      <c r="H32" s="119"/>
      <c r="I32" s="120"/>
      <c r="J32" s="121"/>
      <c r="K32" s="121"/>
      <c r="AE32" s="142"/>
      <c r="AF32" s="202"/>
      <c r="AG32" s="170" t="s">
        <v>185</v>
      </c>
      <c r="AH32" s="169">
        <v>0</v>
      </c>
      <c r="AI32" s="170">
        <v>20</v>
      </c>
      <c r="AJ32" s="171">
        <v>7</v>
      </c>
      <c r="AK32" s="171">
        <v>5</v>
      </c>
      <c r="AL32" s="172" t="s">
        <v>141</v>
      </c>
      <c r="AM32" s="172" t="s">
        <v>163</v>
      </c>
      <c r="AN32"/>
      <c r="AO32"/>
      <c r="AP32" s="203"/>
      <c r="AQ32"/>
    </row>
    <row r="33" spans="1:43" ht="16" customHeight="1" thickBot="1" x14ac:dyDescent="0.45">
      <c r="A33"/>
      <c r="B33" s="123">
        <v>206</v>
      </c>
      <c r="C33" s="105" t="s">
        <v>82</v>
      </c>
      <c r="D33" s="123" t="s">
        <v>81</v>
      </c>
      <c r="E33" s="124">
        <v>44968</v>
      </c>
      <c r="F33" s="125" t="s">
        <v>264</v>
      </c>
      <c r="G33" s="126"/>
      <c r="H33" s="119"/>
      <c r="I33" s="120"/>
      <c r="J33" s="127"/>
      <c r="K33" s="127"/>
      <c r="AE33"/>
      <c r="AF33" s="202"/>
      <c r="AG33" s="204" t="s">
        <v>186</v>
      </c>
      <c r="AH33" s="205">
        <v>0</v>
      </c>
      <c r="AI33" s="204">
        <v>21</v>
      </c>
      <c r="AJ33" s="206">
        <v>3</v>
      </c>
      <c r="AK33" s="206">
        <v>4</v>
      </c>
      <c r="AL33" s="207" t="s">
        <v>140</v>
      </c>
      <c r="AM33" s="207" t="s">
        <v>139</v>
      </c>
      <c r="AN33"/>
      <c r="AO33"/>
      <c r="AP33" s="203"/>
      <c r="AQ33"/>
    </row>
    <row r="34" spans="1:43" ht="16" customHeight="1" thickBot="1" x14ac:dyDescent="0.45">
      <c r="A34"/>
      <c r="B34" s="106">
        <v>222</v>
      </c>
      <c r="C34" s="106" t="s">
        <v>83</v>
      </c>
      <c r="D34" s="102" t="s">
        <v>78</v>
      </c>
      <c r="E34" s="187">
        <v>44975</v>
      </c>
      <c r="F34" s="186" t="s">
        <v>264</v>
      </c>
      <c r="G34" s="185"/>
      <c r="H34" s="119"/>
      <c r="I34" s="120"/>
      <c r="J34" s="121"/>
      <c r="K34" s="121"/>
      <c r="AE34"/>
      <c r="AF34" s="202"/>
      <c r="AG34" s="178" t="s">
        <v>187</v>
      </c>
      <c r="AH34" s="177">
        <v>0</v>
      </c>
      <c r="AI34" s="178">
        <v>22</v>
      </c>
      <c r="AJ34" s="165">
        <v>2</v>
      </c>
      <c r="AK34" s="165">
        <v>5</v>
      </c>
      <c r="AL34" s="179" t="s">
        <v>141</v>
      </c>
      <c r="AM34" s="179" t="s">
        <v>138</v>
      </c>
      <c r="AN34"/>
      <c r="AO34"/>
      <c r="AP34" s="203"/>
      <c r="AQ34"/>
    </row>
    <row r="35" spans="1:43" ht="16" customHeight="1" thickBot="1" x14ac:dyDescent="0.45">
      <c r="A35"/>
      <c r="B35" s="106">
        <v>223</v>
      </c>
      <c r="C35" s="105" t="s">
        <v>82</v>
      </c>
      <c r="D35" s="183" t="s">
        <v>222</v>
      </c>
      <c r="E35" s="187">
        <v>44975</v>
      </c>
      <c r="F35" s="184" t="s">
        <v>264</v>
      </c>
      <c r="G35" s="118"/>
      <c r="H35" s="119"/>
      <c r="I35" s="120"/>
      <c r="J35" s="121"/>
      <c r="K35" s="121"/>
      <c r="AE35"/>
      <c r="AF35" s="202"/>
      <c r="AG35" s="170" t="s">
        <v>188</v>
      </c>
      <c r="AH35" s="169">
        <v>0</v>
      </c>
      <c r="AI35" s="170">
        <v>23</v>
      </c>
      <c r="AJ35" s="171">
        <v>6</v>
      </c>
      <c r="AK35" s="171">
        <v>4</v>
      </c>
      <c r="AL35" s="172" t="s">
        <v>140</v>
      </c>
      <c r="AM35" s="172" t="s">
        <v>162</v>
      </c>
      <c r="AN35"/>
      <c r="AO35"/>
      <c r="AP35" s="203"/>
      <c r="AQ35"/>
    </row>
    <row r="36" spans="1:43" ht="16" customHeight="1" thickBot="1" x14ac:dyDescent="0.45">
      <c r="A36"/>
      <c r="B36" s="123">
        <v>224</v>
      </c>
      <c r="C36" s="123" t="s">
        <v>81</v>
      </c>
      <c r="D36" s="123" t="s">
        <v>223</v>
      </c>
      <c r="E36" s="124">
        <v>44975</v>
      </c>
      <c r="F36" s="125" t="s">
        <v>264</v>
      </c>
      <c r="G36" s="126"/>
      <c r="H36" s="119"/>
      <c r="I36" s="120"/>
      <c r="J36" s="127"/>
      <c r="K36" s="127"/>
      <c r="AE36"/>
      <c r="AF36" s="202"/>
      <c r="AG36" s="204" t="s">
        <v>189</v>
      </c>
      <c r="AH36" s="205">
        <v>0</v>
      </c>
      <c r="AI36" s="204">
        <v>24</v>
      </c>
      <c r="AJ36" s="206">
        <v>7</v>
      </c>
      <c r="AK36" s="206">
        <v>3</v>
      </c>
      <c r="AL36" s="207" t="s">
        <v>139</v>
      </c>
      <c r="AM36" s="207" t="s">
        <v>163</v>
      </c>
      <c r="AN36"/>
      <c r="AO36"/>
      <c r="AP36" s="203"/>
      <c r="AQ36"/>
    </row>
    <row r="37" spans="1:43" ht="16" customHeight="1" thickBot="1" x14ac:dyDescent="0.45">
      <c r="A37"/>
      <c r="B37" s="106">
        <v>242</v>
      </c>
      <c r="C37" s="102" t="s">
        <v>78</v>
      </c>
      <c r="D37" s="105" t="s">
        <v>82</v>
      </c>
      <c r="E37" s="116">
        <v>44989</v>
      </c>
      <c r="F37" s="184" t="s">
        <v>265</v>
      </c>
      <c r="G37" s="185"/>
      <c r="H37" s="119"/>
      <c r="I37" s="120"/>
      <c r="J37" s="121"/>
      <c r="K37" s="121"/>
      <c r="AE37"/>
      <c r="AF37" s="202"/>
      <c r="AG37" s="178" t="s">
        <v>190</v>
      </c>
      <c r="AH37" s="177">
        <v>0</v>
      </c>
      <c r="AI37" s="178">
        <v>25</v>
      </c>
      <c r="AJ37" s="165">
        <v>4</v>
      </c>
      <c r="AK37" s="165">
        <v>2</v>
      </c>
      <c r="AL37" s="179" t="s">
        <v>138</v>
      </c>
      <c r="AM37" s="179" t="s">
        <v>140</v>
      </c>
      <c r="AN37"/>
      <c r="AO37"/>
      <c r="AP37" s="203"/>
      <c r="AQ37"/>
    </row>
    <row r="38" spans="1:43" ht="16" customHeight="1" thickBot="1" x14ac:dyDescent="0.45">
      <c r="A38"/>
      <c r="B38" s="101">
        <v>243</v>
      </c>
      <c r="C38" s="101" t="s">
        <v>81</v>
      </c>
      <c r="D38" s="101" t="s">
        <v>83</v>
      </c>
      <c r="E38" s="116">
        <v>44989</v>
      </c>
      <c r="F38" s="117" t="s">
        <v>265</v>
      </c>
      <c r="G38" s="118"/>
      <c r="H38" s="119"/>
      <c r="I38" s="120"/>
      <c r="J38" s="122"/>
      <c r="K38" s="122"/>
      <c r="AE38"/>
      <c r="AF38" s="202"/>
      <c r="AG38" s="170" t="s">
        <v>191</v>
      </c>
      <c r="AH38" s="169">
        <v>0</v>
      </c>
      <c r="AI38" s="170">
        <v>26</v>
      </c>
      <c r="AJ38" s="171">
        <v>5</v>
      </c>
      <c r="AK38" s="171">
        <v>3</v>
      </c>
      <c r="AL38" s="172" t="s">
        <v>139</v>
      </c>
      <c r="AM38" s="172" t="s">
        <v>141</v>
      </c>
      <c r="AN38"/>
      <c r="AO38"/>
      <c r="AP38" s="203"/>
      <c r="AQ38"/>
    </row>
    <row r="39" spans="1:43" ht="16" customHeight="1" thickBot="1" x14ac:dyDescent="0.45">
      <c r="A39"/>
      <c r="B39" s="123">
        <v>244</v>
      </c>
      <c r="C39" s="123" t="s">
        <v>223</v>
      </c>
      <c r="D39" s="183" t="s">
        <v>222</v>
      </c>
      <c r="E39" s="124">
        <v>44989</v>
      </c>
      <c r="F39" s="125" t="s">
        <v>265</v>
      </c>
      <c r="G39" s="126"/>
      <c r="H39" s="119"/>
      <c r="I39" s="120"/>
      <c r="J39" s="127"/>
      <c r="K39" s="127"/>
      <c r="AE39"/>
      <c r="AF39" s="202"/>
      <c r="AG39" s="204" t="s">
        <v>192</v>
      </c>
      <c r="AH39" s="205">
        <v>0</v>
      </c>
      <c r="AI39" s="204">
        <v>27</v>
      </c>
      <c r="AJ39" s="206">
        <v>6</v>
      </c>
      <c r="AK39" s="206">
        <v>7</v>
      </c>
      <c r="AL39" s="207" t="s">
        <v>163</v>
      </c>
      <c r="AM39" s="207" t="s">
        <v>162</v>
      </c>
      <c r="AN39"/>
      <c r="AO39"/>
      <c r="AP39" s="203"/>
      <c r="AQ39"/>
    </row>
    <row r="40" spans="1:43" ht="16" customHeight="1" thickBot="1" x14ac:dyDescent="0.45">
      <c r="A40"/>
      <c r="B40" s="106">
        <v>278</v>
      </c>
      <c r="C40" s="106" t="s">
        <v>81</v>
      </c>
      <c r="D40" s="102" t="s">
        <v>78</v>
      </c>
      <c r="E40" s="187">
        <v>45038</v>
      </c>
      <c r="F40" s="184" t="s">
        <v>264</v>
      </c>
      <c r="G40" s="185"/>
      <c r="H40" s="119"/>
      <c r="I40" s="120"/>
      <c r="J40" s="121"/>
      <c r="K40" s="121"/>
      <c r="AE40"/>
      <c r="AF40" s="202"/>
      <c r="AG40" s="178" t="s">
        <v>193</v>
      </c>
      <c r="AH40" s="177">
        <v>0</v>
      </c>
      <c r="AI40" s="178">
        <v>28</v>
      </c>
      <c r="AJ40" s="165">
        <v>2</v>
      </c>
      <c r="AK40" s="165">
        <v>3</v>
      </c>
      <c r="AL40" s="179" t="s">
        <v>139</v>
      </c>
      <c r="AM40" s="179" t="s">
        <v>138</v>
      </c>
      <c r="AN40"/>
      <c r="AO40"/>
      <c r="AP40" s="203"/>
      <c r="AQ40"/>
    </row>
    <row r="41" spans="1:43" ht="16" customHeight="1" thickBot="1" x14ac:dyDescent="0.45">
      <c r="A41"/>
      <c r="B41" s="106">
        <v>279</v>
      </c>
      <c r="C41" s="106" t="s">
        <v>223</v>
      </c>
      <c r="D41" s="105" t="s">
        <v>82</v>
      </c>
      <c r="E41" s="187">
        <v>45038</v>
      </c>
      <c r="F41" s="184" t="s">
        <v>264</v>
      </c>
      <c r="G41" s="118"/>
      <c r="H41" s="119"/>
      <c r="I41" s="120"/>
      <c r="J41" s="121"/>
      <c r="K41" s="121"/>
      <c r="AE41"/>
      <c r="AF41" s="202"/>
      <c r="AG41" s="170" t="s">
        <v>194</v>
      </c>
      <c r="AH41" s="169">
        <v>0</v>
      </c>
      <c r="AI41" s="170">
        <v>29</v>
      </c>
      <c r="AJ41" s="171">
        <v>4</v>
      </c>
      <c r="AK41" s="171">
        <v>7</v>
      </c>
      <c r="AL41" s="172" t="s">
        <v>163</v>
      </c>
      <c r="AM41" s="172" t="s">
        <v>140</v>
      </c>
      <c r="AN41"/>
      <c r="AO41"/>
      <c r="AP41" s="203"/>
      <c r="AQ41"/>
    </row>
    <row r="42" spans="1:43" ht="16" customHeight="1" thickBot="1" x14ac:dyDescent="0.45">
      <c r="A42"/>
      <c r="B42" s="188">
        <v>280</v>
      </c>
      <c r="C42" s="217" t="s">
        <v>222</v>
      </c>
      <c r="D42" s="188" t="s">
        <v>83</v>
      </c>
      <c r="E42" s="189">
        <v>45038</v>
      </c>
      <c r="F42" s="190" t="s">
        <v>264</v>
      </c>
      <c r="G42" s="191"/>
      <c r="H42" s="119"/>
      <c r="I42" s="120"/>
      <c r="J42" s="192"/>
      <c r="K42" s="192"/>
      <c r="AE42"/>
      <c r="AF42" s="202"/>
      <c r="AG42" s="204" t="s">
        <v>195</v>
      </c>
      <c r="AH42" s="205">
        <v>0</v>
      </c>
      <c r="AI42" s="204">
        <v>30</v>
      </c>
      <c r="AJ42" s="206">
        <v>5</v>
      </c>
      <c r="AK42" s="206">
        <v>6</v>
      </c>
      <c r="AL42" s="207" t="s">
        <v>162</v>
      </c>
      <c r="AM42" s="207" t="s">
        <v>141</v>
      </c>
      <c r="AN42"/>
      <c r="AO42"/>
      <c r="AP42" s="203"/>
      <c r="AQ42"/>
    </row>
    <row r="43" spans="1:43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E43"/>
      <c r="AF43"/>
      <c r="AG43"/>
      <c r="AH43"/>
      <c r="AI43"/>
      <c r="AJ43"/>
      <c r="AK43"/>
      <c r="AL43" s="181" t="s">
        <v>156</v>
      </c>
      <c r="AM43" s="181" t="s">
        <v>43</v>
      </c>
      <c r="AN43"/>
      <c r="AO43"/>
      <c r="AP43" s="203"/>
      <c r="AQ43"/>
    </row>
    <row r="44" spans="1:43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E44"/>
      <c r="AF44"/>
      <c r="AG44"/>
      <c r="AH44"/>
      <c r="AI44"/>
      <c r="AJ44"/>
      <c r="AK44"/>
      <c r="AL44" s="180" t="s">
        <v>159</v>
      </c>
      <c r="AM44" s="180" t="s">
        <v>159</v>
      </c>
      <c r="AN44"/>
      <c r="AO44"/>
      <c r="AP44" s="203"/>
      <c r="AQ44"/>
    </row>
    <row r="45" spans="1:43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E45"/>
      <c r="AF45"/>
      <c r="AG45"/>
      <c r="AH45"/>
      <c r="AI45"/>
      <c r="AJ45"/>
      <c r="AK45"/>
      <c r="AL45" s="181" t="s">
        <v>157</v>
      </c>
      <c r="AM45" s="181" t="s">
        <v>158</v>
      </c>
      <c r="AN45"/>
      <c r="AO45"/>
      <c r="AP45" s="203"/>
      <c r="AQ45"/>
    </row>
    <row r="46" spans="1:43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E46"/>
      <c r="AF46"/>
      <c r="AG46"/>
      <c r="AH46"/>
      <c r="AI46"/>
      <c r="AJ46"/>
      <c r="AK46"/>
      <c r="AL46" s="180" t="s">
        <v>159</v>
      </c>
      <c r="AM46" s="180" t="s">
        <v>159</v>
      </c>
      <c r="AN46"/>
      <c r="AO46"/>
      <c r="AP46" s="203"/>
      <c r="AQ46"/>
    </row>
    <row r="47" spans="1:43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203"/>
      <c r="AQ47"/>
    </row>
    <row r="48" spans="1:43" ht="16" customHeight="1" x14ac:dyDescent="0.35">
      <c r="A48"/>
      <c r="B48" s="142"/>
      <c r="C48" s="142"/>
      <c r="D48" s="142"/>
      <c r="E48" s="142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ortState xmlns:xlrd2="http://schemas.microsoft.com/office/spreadsheetml/2017/richdata2" ref="C5:K10">
    <sortCondition descending="1" ref="K5:K10"/>
    <sortCondition descending="1" ref="I5:I10"/>
  </sortState>
  <mergeCells count="1">
    <mergeCell ref="L3:M3"/>
  </mergeCells>
  <conditionalFormatting sqref="AH14:AH15">
    <cfRule type="expression" dxfId="7" priority="2">
      <formula>AH14=1</formula>
    </cfRule>
  </conditionalFormatting>
  <conditionalFormatting sqref="AH16:AH42">
    <cfRule type="expression" dxfId="6" priority="1">
      <formula>AH16=1</formula>
    </cfRule>
  </conditionalFormatting>
  <conditionalFormatting sqref="AF5:AK10">
    <cfRule type="duplicateValues" dxfId="5" priority="3"/>
    <cfRule type="expression" dxfId="4" priority="4">
      <formula>AND(AF5&lt;=$AI$2,ISNUMBER(AF5))</formula>
    </cfRule>
  </conditionalFormatting>
  <dataValidations count="1">
    <dataValidation type="list" allowBlank="1" showInputMessage="1" showErrorMessage="1" sqref="C44:D44 C46:D46" xr:uid="{00000000-0002-0000-2000-000000000000}">
      <formula1>teams</formula1>
    </dataValidation>
  </dataValidations>
  <hyperlinks>
    <hyperlink ref="L3:M3" location="FORSIDE!A1" display="Forside" xr:uid="{00000000-0004-0000-2000-000000000000}"/>
  </hyperlink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55">
    <tabColor rgb="FFFFFF00"/>
  </sheetPr>
  <dimension ref="A1:AQ48"/>
  <sheetViews>
    <sheetView topLeftCell="A9" zoomScaleNormal="100" workbookViewId="0">
      <selection activeCell="H29" sqref="H29"/>
    </sheetView>
  </sheetViews>
  <sheetFormatPr defaultColWidth="9.1796875" defaultRowHeight="16" customHeight="1" x14ac:dyDescent="0.35"/>
  <cols>
    <col min="1" max="1" width="6.54296875" style="2" customWidth="1"/>
    <col min="2" max="2" width="11.81640625" style="2" bestFit="1" customWidth="1"/>
    <col min="3" max="4" width="16.7265625" style="1" customWidth="1"/>
    <col min="5" max="5" width="10.1796875" style="1" bestFit="1" customWidth="1"/>
    <col min="6" max="7" width="9.1796875" style="1"/>
    <col min="8" max="9" width="12.81640625" style="1" bestFit="1" customWidth="1"/>
    <col min="10" max="30" width="9.1796875" style="1"/>
    <col min="31" max="31" width="10.54296875" style="2" customWidth="1"/>
    <col min="32" max="32" width="9.54296875" style="1" customWidth="1"/>
    <col min="33" max="33" width="9.54296875" style="9" customWidth="1"/>
    <col min="34" max="34" width="6.54296875" style="2" customWidth="1"/>
    <col min="35" max="35" width="12.54296875" style="9" customWidth="1"/>
    <col min="36" max="36" width="20.54296875" style="3" customWidth="1"/>
    <col min="37" max="37" width="8.54296875" style="2" customWidth="1"/>
    <col min="38" max="38" width="2.54296875" style="2" customWidth="1"/>
    <col min="39" max="39" width="5.54296875" style="2" customWidth="1"/>
    <col min="40" max="40" width="20.54296875" style="3" customWidth="1"/>
    <col min="41" max="41" width="8.54296875" style="2" customWidth="1"/>
    <col min="42" max="42" width="2.54296875" style="2" customWidth="1"/>
    <col min="43" max="43" width="4" style="2" customWidth="1"/>
    <col min="44" max="16384" width="9.1796875" style="1"/>
  </cols>
  <sheetData>
    <row r="1" spans="1:43" ht="16" customHeight="1" x14ac:dyDescent="0.35">
      <c r="A1"/>
      <c r="B1"/>
      <c r="C1"/>
      <c r="D1"/>
      <c r="E1"/>
      <c r="F1"/>
      <c r="G1"/>
      <c r="H1"/>
      <c r="I1"/>
      <c r="J1"/>
      <c r="K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6" customHeight="1" thickBot="1" x14ac:dyDescent="0.5">
      <c r="A2" s="92"/>
      <c r="B2" s="93" t="s">
        <v>370</v>
      </c>
      <c r="C2" s="94"/>
      <c r="D2" s="94"/>
      <c r="E2" s="94"/>
      <c r="F2" s="94"/>
      <c r="G2" s="94"/>
      <c r="H2" s="94"/>
      <c r="I2" s="94"/>
      <c r="J2" s="94"/>
      <c r="K2" s="94"/>
      <c r="AE2" s="152" t="s">
        <v>136</v>
      </c>
      <c r="AF2" s="153">
        <v>6</v>
      </c>
      <c r="AG2" s="154"/>
      <c r="AH2" s="155" t="s">
        <v>137</v>
      </c>
      <c r="AI2" s="153">
        <v>15</v>
      </c>
      <c r="AJ2" s="92"/>
      <c r="AK2" s="92"/>
      <c r="AL2" s="92"/>
      <c r="AM2" s="92"/>
      <c r="AN2" s="92"/>
      <c r="AO2" s="92"/>
      <c r="AP2" s="92"/>
      <c r="AQ2" s="92"/>
    </row>
    <row r="3" spans="1:43" ht="16" customHeight="1" thickTop="1" x14ac:dyDescent="0.35">
      <c r="A3"/>
      <c r="B3"/>
      <c r="C3"/>
      <c r="D3"/>
      <c r="E3"/>
      <c r="F3"/>
      <c r="G3"/>
      <c r="H3"/>
      <c r="I3"/>
      <c r="J3"/>
      <c r="K3"/>
      <c r="L3" s="331" t="s">
        <v>202</v>
      </c>
      <c r="M3" s="33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6" customHeight="1" x14ac:dyDescent="0.35">
      <c r="A4"/>
      <c r="B4" s="95"/>
      <c r="C4" s="96" t="s">
        <v>119</v>
      </c>
      <c r="D4" s="97" t="s">
        <v>120</v>
      </c>
      <c r="E4" s="98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  <c r="J4" s="99" t="s">
        <v>126</v>
      </c>
      <c r="K4" s="100" t="s">
        <v>127</v>
      </c>
      <c r="AE4"/>
      <c r="AF4" s="157" t="s">
        <v>138</v>
      </c>
      <c r="AG4" s="157" t="s">
        <v>139</v>
      </c>
      <c r="AH4" s="157" t="s">
        <v>140</v>
      </c>
      <c r="AI4" s="157" t="s">
        <v>141</v>
      </c>
      <c r="AJ4" s="157" t="s">
        <v>162</v>
      </c>
      <c r="AK4" s="157" t="s">
        <v>163</v>
      </c>
      <c r="AL4" s="193" t="s">
        <v>142</v>
      </c>
      <c r="AM4" s="157" t="s">
        <v>143</v>
      </c>
      <c r="AN4" s="157" t="s">
        <v>144</v>
      </c>
      <c r="AO4" s="157" t="s">
        <v>145</v>
      </c>
      <c r="AP4" s="157" t="s">
        <v>146</v>
      </c>
      <c r="AQ4" s="157" t="s">
        <v>149</v>
      </c>
    </row>
    <row r="5" spans="1:43" ht="16" customHeight="1" x14ac:dyDescent="0.45">
      <c r="A5"/>
      <c r="B5" s="101">
        <v>1</v>
      </c>
      <c r="C5" s="102" t="s">
        <v>225</v>
      </c>
      <c r="D5" s="101" t="str">
        <f t="shared" ref="D5:D10" si="0">IF(AL5&lt;&gt;"",AL5,IF(AND(RANK(K5,pointsTotal,0)&lt;4,AL$46=""),RANK(K5,pointsTotal,0)&amp;". plads",""))</f>
        <v>1. plads</v>
      </c>
      <c r="E5" s="103">
        <f t="shared" ref="E5:E10" si="1">COUNTIFS(team1,teams,points1,"&gt;=0")+COUNTIFS(team2,teams,points2,"&gt;=0")</f>
        <v>6</v>
      </c>
      <c r="F5" s="103">
        <f t="shared" ref="F5:F10" si="2">COUNTIFS(team1,teams,points1,ptv)+COUNTIFS(team2,teams,points2,ptv)</f>
        <v>0</v>
      </c>
      <c r="G5" s="103">
        <f t="shared" ref="G5:G10" si="3">COUNTIFS(team1,teams,points1,ptu)+COUNTIFS(team2,teams,points2,ptu)</f>
        <v>0</v>
      </c>
      <c r="H5" s="103">
        <f t="shared" ref="H5:H10" si="4">COUNTIFS(team1,teams,points1,ptt)+COUNTIFS(team2,teams,points2,ptt)</f>
        <v>2</v>
      </c>
      <c r="I5" s="103">
        <f t="shared" ref="I5:I10" si="5">SUMIF(team1,teams,goals1)+SUMIF(team2,teams,goals2)</f>
        <v>6968</v>
      </c>
      <c r="J5" s="103">
        <f t="shared" ref="J5:J10" si="6">SUMIF(team1,teams,goals2)+SUMIF(team2,teams,goals1)</f>
        <v>6134</v>
      </c>
      <c r="K5" s="104">
        <f t="shared" ref="K5:K10" si="7">SUMIFS(points1,team1,teams)+SUMIFS(points2,team2,teams)</f>
        <v>36</v>
      </c>
      <c r="AE5" s="157" t="s">
        <v>138</v>
      </c>
      <c r="AF5" s="158"/>
      <c r="AG5" s="194">
        <v>13</v>
      </c>
      <c r="AH5" s="194">
        <v>25</v>
      </c>
      <c r="AI5" s="194">
        <v>7</v>
      </c>
      <c r="AJ5" s="194">
        <v>19</v>
      </c>
      <c r="AK5" s="194">
        <v>1</v>
      </c>
      <c r="AL5" s="195" t="s">
        <v>159</v>
      </c>
      <c r="AM5" s="161">
        <v>3</v>
      </c>
      <c r="AN5" s="161">
        <v>2</v>
      </c>
      <c r="AO5" s="161">
        <v>2</v>
      </c>
      <c r="AP5" s="161">
        <v>3</v>
      </c>
      <c r="AQ5" s="161">
        <v>10</v>
      </c>
    </row>
    <row r="6" spans="1:43" ht="16" customHeight="1" x14ac:dyDescent="0.45">
      <c r="A6"/>
      <c r="B6" s="101">
        <v>2</v>
      </c>
      <c r="C6" s="105" t="s">
        <v>11</v>
      </c>
      <c r="D6" s="106" t="str">
        <f t="shared" si="0"/>
        <v>2. plads</v>
      </c>
      <c r="E6" s="103">
        <f t="shared" si="1"/>
        <v>6</v>
      </c>
      <c r="F6" s="103">
        <f t="shared" si="2"/>
        <v>0</v>
      </c>
      <c r="G6" s="103">
        <f t="shared" si="3"/>
        <v>0</v>
      </c>
      <c r="H6" s="103">
        <f t="shared" si="4"/>
        <v>2</v>
      </c>
      <c r="I6" s="103">
        <f t="shared" si="5"/>
        <v>6879</v>
      </c>
      <c r="J6" s="103">
        <f t="shared" si="6"/>
        <v>6601</v>
      </c>
      <c r="K6" s="104">
        <f t="shared" si="7"/>
        <v>24</v>
      </c>
      <c r="AE6" s="157" t="s">
        <v>139</v>
      </c>
      <c r="AF6" s="194">
        <v>28</v>
      </c>
      <c r="AG6" s="158"/>
      <c r="AH6" s="194">
        <v>6</v>
      </c>
      <c r="AI6" s="194">
        <v>26</v>
      </c>
      <c r="AJ6" s="194">
        <v>2</v>
      </c>
      <c r="AK6" s="194">
        <v>24</v>
      </c>
      <c r="AL6" s="195" t="s">
        <v>159</v>
      </c>
      <c r="AM6" s="161">
        <v>2</v>
      </c>
      <c r="AN6" s="161">
        <v>3</v>
      </c>
      <c r="AO6" s="161">
        <v>3</v>
      </c>
      <c r="AP6" s="161">
        <v>2</v>
      </c>
      <c r="AQ6" s="161">
        <v>10</v>
      </c>
    </row>
    <row r="7" spans="1:43" ht="16" customHeight="1" x14ac:dyDescent="0.45">
      <c r="A7"/>
      <c r="B7" s="106">
        <v>3</v>
      </c>
      <c r="C7" s="105" t="s">
        <v>96</v>
      </c>
      <c r="D7" s="106" t="str">
        <f t="shared" si="0"/>
        <v>3. plads</v>
      </c>
      <c r="E7" s="103">
        <f t="shared" si="1"/>
        <v>6</v>
      </c>
      <c r="F7" s="103">
        <f t="shared" si="2"/>
        <v>0</v>
      </c>
      <c r="G7" s="103">
        <f t="shared" si="3"/>
        <v>0</v>
      </c>
      <c r="H7" s="103">
        <f t="shared" si="4"/>
        <v>3</v>
      </c>
      <c r="I7" s="103">
        <f t="shared" si="5"/>
        <v>6227</v>
      </c>
      <c r="J7" s="103">
        <f t="shared" si="6"/>
        <v>6717</v>
      </c>
      <c r="K7" s="104">
        <f t="shared" si="7"/>
        <v>15</v>
      </c>
      <c r="AE7" s="157" t="s">
        <v>140</v>
      </c>
      <c r="AF7" s="194">
        <v>10</v>
      </c>
      <c r="AG7" s="194">
        <v>21</v>
      </c>
      <c r="AH7" s="158"/>
      <c r="AI7" s="194">
        <v>3</v>
      </c>
      <c r="AJ7" s="194">
        <v>23</v>
      </c>
      <c r="AK7" s="194">
        <v>14</v>
      </c>
      <c r="AL7" s="195" t="s">
        <v>159</v>
      </c>
      <c r="AM7" s="161">
        <v>3</v>
      </c>
      <c r="AN7" s="161">
        <v>2</v>
      </c>
      <c r="AO7" s="161">
        <v>2</v>
      </c>
      <c r="AP7" s="161">
        <v>3</v>
      </c>
      <c r="AQ7" s="161">
        <v>10</v>
      </c>
    </row>
    <row r="8" spans="1:43" ht="15.75" customHeight="1" x14ac:dyDescent="0.45">
      <c r="A8"/>
      <c r="B8" s="106">
        <v>4</v>
      </c>
      <c r="C8" s="102" t="s">
        <v>102</v>
      </c>
      <c r="D8" s="106" t="str">
        <f t="shared" si="0"/>
        <v/>
      </c>
      <c r="E8" s="103">
        <f t="shared" si="1"/>
        <v>6</v>
      </c>
      <c r="F8" s="103">
        <f t="shared" si="2"/>
        <v>0</v>
      </c>
      <c r="G8" s="103">
        <f t="shared" si="3"/>
        <v>0</v>
      </c>
      <c r="H8" s="103">
        <f t="shared" si="4"/>
        <v>3</v>
      </c>
      <c r="I8" s="103">
        <f t="shared" si="5"/>
        <v>6593</v>
      </c>
      <c r="J8" s="103">
        <f t="shared" si="6"/>
        <v>6617</v>
      </c>
      <c r="K8" s="104">
        <f t="shared" si="7"/>
        <v>14</v>
      </c>
      <c r="AE8" s="157" t="s">
        <v>141</v>
      </c>
      <c r="AF8" s="194">
        <v>22</v>
      </c>
      <c r="AG8" s="194">
        <v>11</v>
      </c>
      <c r="AH8" s="194">
        <v>18</v>
      </c>
      <c r="AI8" s="158"/>
      <c r="AJ8" s="194">
        <v>15</v>
      </c>
      <c r="AK8" s="194">
        <v>20</v>
      </c>
      <c r="AL8" s="195" t="s">
        <v>159</v>
      </c>
      <c r="AM8" s="161">
        <v>2</v>
      </c>
      <c r="AN8" s="161">
        <v>3</v>
      </c>
      <c r="AO8" s="161">
        <v>3</v>
      </c>
      <c r="AP8" s="161">
        <v>2</v>
      </c>
      <c r="AQ8" s="161">
        <v>10</v>
      </c>
    </row>
    <row r="9" spans="1:43" ht="16" customHeight="1" x14ac:dyDescent="0.45">
      <c r="A9"/>
      <c r="B9" s="106">
        <v>5</v>
      </c>
      <c r="C9" s="237" t="s">
        <v>100</v>
      </c>
      <c r="D9" s="106" t="str">
        <f t="shared" si="0"/>
        <v/>
      </c>
      <c r="E9" s="103">
        <f t="shared" si="1"/>
        <v>6</v>
      </c>
      <c r="F9" s="103">
        <f t="shared" si="2"/>
        <v>1</v>
      </c>
      <c r="G9" s="103">
        <f t="shared" si="3"/>
        <v>0</v>
      </c>
      <c r="H9" s="103">
        <f t="shared" si="4"/>
        <v>4</v>
      </c>
      <c r="I9" s="103">
        <f t="shared" si="5"/>
        <v>6069</v>
      </c>
      <c r="J9" s="103">
        <f t="shared" si="6"/>
        <v>6667</v>
      </c>
      <c r="K9" s="104">
        <f t="shared" si="7"/>
        <v>11</v>
      </c>
      <c r="AE9" s="157" t="s">
        <v>162</v>
      </c>
      <c r="AF9" s="194">
        <v>4</v>
      </c>
      <c r="AG9" s="194">
        <v>17</v>
      </c>
      <c r="AH9" s="194">
        <v>8</v>
      </c>
      <c r="AI9" s="194">
        <v>30</v>
      </c>
      <c r="AJ9" s="158"/>
      <c r="AK9" s="194">
        <v>12</v>
      </c>
      <c r="AL9" s="195" t="s">
        <v>159</v>
      </c>
      <c r="AM9" s="161">
        <v>3</v>
      </c>
      <c r="AN9" s="161">
        <v>2</v>
      </c>
      <c r="AO9" s="161">
        <v>2</v>
      </c>
      <c r="AP9" s="161">
        <v>3</v>
      </c>
      <c r="AQ9" s="161">
        <v>10</v>
      </c>
    </row>
    <row r="10" spans="1:43" ht="16" customHeight="1" x14ac:dyDescent="0.45">
      <c r="A10"/>
      <c r="B10" s="106">
        <v>6</v>
      </c>
      <c r="C10" s="105" t="s">
        <v>101</v>
      </c>
      <c r="D10" s="106" t="str">
        <f t="shared" si="0"/>
        <v/>
      </c>
      <c r="E10" s="103">
        <f t="shared" si="1"/>
        <v>10</v>
      </c>
      <c r="F10" s="103">
        <f t="shared" si="2"/>
        <v>0</v>
      </c>
      <c r="G10" s="103">
        <f t="shared" si="3"/>
        <v>0</v>
      </c>
      <c r="H10" s="103">
        <f t="shared" si="4"/>
        <v>10</v>
      </c>
      <c r="I10" s="103">
        <f t="shared" si="5"/>
        <v>0</v>
      </c>
      <c r="J10" s="103">
        <f t="shared" si="6"/>
        <v>0</v>
      </c>
      <c r="K10" s="104">
        <f t="shared" si="7"/>
        <v>0</v>
      </c>
      <c r="AE10" s="157" t="s">
        <v>163</v>
      </c>
      <c r="AF10" s="194">
        <v>16</v>
      </c>
      <c r="AG10" s="194">
        <v>9</v>
      </c>
      <c r="AH10" s="194">
        <v>29</v>
      </c>
      <c r="AI10" s="194">
        <v>5</v>
      </c>
      <c r="AJ10" s="194">
        <v>27</v>
      </c>
      <c r="AK10" s="158"/>
      <c r="AL10" s="195" t="s">
        <v>159</v>
      </c>
      <c r="AM10" s="161">
        <v>2</v>
      </c>
      <c r="AN10" s="161">
        <v>3</v>
      </c>
      <c r="AO10" s="161">
        <v>3</v>
      </c>
      <c r="AP10" s="161">
        <v>2</v>
      </c>
      <c r="AQ10" s="161">
        <v>10</v>
      </c>
    </row>
    <row r="11" spans="1:43" ht="16" customHeight="1" x14ac:dyDescent="0.3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6" customHeight="1" thickBot="1" x14ac:dyDescent="0.4">
      <c r="A12" s="107"/>
      <c r="B12" s="108" t="s">
        <v>121</v>
      </c>
      <c r="C12" s="109" t="s">
        <v>128</v>
      </c>
      <c r="D12" s="110" t="s">
        <v>129</v>
      </c>
      <c r="E12" s="111" t="s">
        <v>130</v>
      </c>
      <c r="F12" s="111" t="s">
        <v>131</v>
      </c>
      <c r="G12" s="111" t="s">
        <v>132</v>
      </c>
      <c r="H12" s="112" t="s">
        <v>201</v>
      </c>
      <c r="I12" s="113" t="s">
        <v>201</v>
      </c>
      <c r="J12" s="114" t="s">
        <v>133</v>
      </c>
      <c r="K12" s="115" t="s">
        <v>133</v>
      </c>
      <c r="AE12" s="107"/>
      <c r="AF12" s="107"/>
      <c r="AG12" s="196" t="s">
        <v>164</v>
      </c>
      <c r="AH12" s="197" t="s">
        <v>150</v>
      </c>
      <c r="AI12" s="198" t="s">
        <v>151</v>
      </c>
      <c r="AJ12" s="199" t="s">
        <v>152</v>
      </c>
      <c r="AK12" s="199" t="s">
        <v>153</v>
      </c>
      <c r="AL12" s="199" t="s">
        <v>154</v>
      </c>
      <c r="AM12" s="199" t="s">
        <v>155</v>
      </c>
      <c r="AN12" s="200" t="s">
        <v>165</v>
      </c>
      <c r="AO12" s="201" t="s">
        <v>41</v>
      </c>
      <c r="AP12" s="201"/>
      <c r="AQ12" s="107"/>
    </row>
    <row r="13" spans="1:43" ht="16" customHeight="1" thickTop="1" thickBot="1" x14ac:dyDescent="0.45">
      <c r="A13"/>
      <c r="B13" s="106">
        <v>25</v>
      </c>
      <c r="C13" s="101" t="s">
        <v>11</v>
      </c>
      <c r="D13" s="101" t="s">
        <v>100</v>
      </c>
      <c r="E13" s="116">
        <v>44828</v>
      </c>
      <c r="F13" s="117" t="s">
        <v>265</v>
      </c>
      <c r="G13" s="118"/>
      <c r="H13" s="119">
        <v>1802</v>
      </c>
      <c r="I13" s="120">
        <v>1517</v>
      </c>
      <c r="J13" s="121">
        <v>10</v>
      </c>
      <c r="K13" s="122">
        <v>0</v>
      </c>
      <c r="AE13" s="142"/>
      <c r="AF13" s="202"/>
      <c r="AG13" s="166" t="s">
        <v>166</v>
      </c>
      <c r="AH13" s="165"/>
      <c r="AI13" s="166">
        <v>1</v>
      </c>
      <c r="AJ13" s="167">
        <v>7</v>
      </c>
      <c r="AK13" s="167">
        <v>2</v>
      </c>
      <c r="AL13" s="168" t="s">
        <v>138</v>
      </c>
      <c r="AM13" s="168" t="s">
        <v>163</v>
      </c>
      <c r="AN13"/>
      <c r="AO13"/>
      <c r="AP13" s="203"/>
      <c r="AQ13"/>
    </row>
    <row r="14" spans="1:43" ht="16" customHeight="1" thickBot="1" x14ac:dyDescent="0.45">
      <c r="A14"/>
      <c r="B14" s="106">
        <v>26</v>
      </c>
      <c r="C14" s="106" t="s">
        <v>101</v>
      </c>
      <c r="D14" s="183" t="s">
        <v>96</v>
      </c>
      <c r="E14" s="116">
        <v>44828</v>
      </c>
      <c r="F14" s="184" t="s">
        <v>265</v>
      </c>
      <c r="G14" s="185"/>
      <c r="H14" s="119" t="s">
        <v>349</v>
      </c>
      <c r="I14" s="120">
        <v>0</v>
      </c>
      <c r="J14" s="121">
        <v>0</v>
      </c>
      <c r="K14" s="121">
        <v>0</v>
      </c>
      <c r="AE14" s="142"/>
      <c r="AF14" s="202"/>
      <c r="AG14" s="170" t="s">
        <v>167</v>
      </c>
      <c r="AH14" s="169">
        <v>0</v>
      </c>
      <c r="AI14" s="170">
        <v>2</v>
      </c>
      <c r="AJ14" s="171">
        <v>6</v>
      </c>
      <c r="AK14" s="171">
        <v>3</v>
      </c>
      <c r="AL14" s="172" t="s">
        <v>139</v>
      </c>
      <c r="AM14" s="172" t="s">
        <v>162</v>
      </c>
      <c r="AN14"/>
      <c r="AO14"/>
      <c r="AP14" s="203"/>
      <c r="AQ14"/>
    </row>
    <row r="15" spans="1:43" ht="16" customHeight="1" thickBot="1" x14ac:dyDescent="0.45">
      <c r="A15"/>
      <c r="B15" s="123">
        <v>27</v>
      </c>
      <c r="C15" s="123" t="s">
        <v>225</v>
      </c>
      <c r="D15" s="123" t="s">
        <v>102</v>
      </c>
      <c r="E15" s="124">
        <v>44828</v>
      </c>
      <c r="F15" s="125" t="s">
        <v>265</v>
      </c>
      <c r="G15" s="126"/>
      <c r="H15" s="119">
        <v>1787</v>
      </c>
      <c r="I15" s="120">
        <v>1632</v>
      </c>
      <c r="J15" s="127">
        <v>10</v>
      </c>
      <c r="K15" s="127">
        <v>0</v>
      </c>
      <c r="AE15" s="142"/>
      <c r="AF15" s="202"/>
      <c r="AG15" s="204" t="s">
        <v>168</v>
      </c>
      <c r="AH15" s="205">
        <v>0</v>
      </c>
      <c r="AI15" s="204">
        <v>3</v>
      </c>
      <c r="AJ15" s="206">
        <v>5</v>
      </c>
      <c r="AK15" s="206">
        <v>4</v>
      </c>
      <c r="AL15" s="207" t="s">
        <v>140</v>
      </c>
      <c r="AM15" s="207" t="s">
        <v>141</v>
      </c>
      <c r="AN15"/>
      <c r="AO15"/>
      <c r="AP15" s="203"/>
      <c r="AQ15"/>
    </row>
    <row r="16" spans="1:43" ht="16" customHeight="1" thickBot="1" x14ac:dyDescent="0.45">
      <c r="A16"/>
      <c r="B16" s="106">
        <v>43</v>
      </c>
      <c r="C16" s="183" t="s">
        <v>100</v>
      </c>
      <c r="D16" s="106" t="s">
        <v>102</v>
      </c>
      <c r="E16" s="116">
        <v>44835</v>
      </c>
      <c r="F16" s="184" t="s">
        <v>294</v>
      </c>
      <c r="G16" s="185"/>
      <c r="H16" s="119">
        <v>1575</v>
      </c>
      <c r="I16" s="120">
        <v>1551</v>
      </c>
      <c r="J16" s="121">
        <v>8</v>
      </c>
      <c r="K16" s="121">
        <v>2</v>
      </c>
      <c r="AE16" s="142"/>
      <c r="AF16" s="202"/>
      <c r="AG16" s="178" t="s">
        <v>169</v>
      </c>
      <c r="AH16" s="177">
        <v>0</v>
      </c>
      <c r="AI16" s="178">
        <v>4</v>
      </c>
      <c r="AJ16" s="165">
        <v>2</v>
      </c>
      <c r="AK16" s="165">
        <v>6</v>
      </c>
      <c r="AL16" s="179" t="s">
        <v>162</v>
      </c>
      <c r="AM16" s="179" t="s">
        <v>138</v>
      </c>
      <c r="AN16"/>
      <c r="AO16"/>
      <c r="AP16" s="203"/>
      <c r="AQ16"/>
    </row>
    <row r="17" spans="1:43" ht="16" customHeight="1" thickBot="1" x14ac:dyDescent="0.45">
      <c r="A17"/>
      <c r="B17" s="106">
        <v>44</v>
      </c>
      <c r="C17" s="106" t="s">
        <v>101</v>
      </c>
      <c r="D17" s="106" t="s">
        <v>225</v>
      </c>
      <c r="E17" s="116">
        <v>44835</v>
      </c>
      <c r="F17" s="184" t="s">
        <v>294</v>
      </c>
      <c r="G17" s="185"/>
      <c r="H17" s="119" t="s">
        <v>349</v>
      </c>
      <c r="I17" s="120">
        <v>0</v>
      </c>
      <c r="J17" s="121">
        <v>0</v>
      </c>
      <c r="K17" s="121">
        <v>0</v>
      </c>
      <c r="AE17" s="142"/>
      <c r="AF17" s="202"/>
      <c r="AG17" s="170" t="s">
        <v>170</v>
      </c>
      <c r="AH17" s="169">
        <v>0</v>
      </c>
      <c r="AI17" s="170">
        <v>5</v>
      </c>
      <c r="AJ17" s="171">
        <v>5</v>
      </c>
      <c r="AK17" s="171">
        <v>7</v>
      </c>
      <c r="AL17" s="172" t="s">
        <v>163</v>
      </c>
      <c r="AM17" s="172" t="s">
        <v>141</v>
      </c>
      <c r="AN17"/>
      <c r="AO17"/>
      <c r="AP17" s="203"/>
      <c r="AQ17"/>
    </row>
    <row r="18" spans="1:43" ht="16" customHeight="1" thickBot="1" x14ac:dyDescent="0.45">
      <c r="A18"/>
      <c r="B18" s="123">
        <v>55</v>
      </c>
      <c r="C18" s="123" t="s">
        <v>96</v>
      </c>
      <c r="D18" s="123" t="s">
        <v>11</v>
      </c>
      <c r="E18" s="124">
        <v>44842</v>
      </c>
      <c r="F18" s="125" t="s">
        <v>265</v>
      </c>
      <c r="G18" s="126"/>
      <c r="H18" s="119">
        <v>1687</v>
      </c>
      <c r="I18" s="120">
        <v>1695</v>
      </c>
      <c r="J18" s="127">
        <v>6</v>
      </c>
      <c r="K18" s="127">
        <v>4</v>
      </c>
      <c r="AE18" s="142"/>
      <c r="AF18" s="202"/>
      <c r="AG18" s="204" t="s">
        <v>171</v>
      </c>
      <c r="AH18" s="205">
        <v>0</v>
      </c>
      <c r="AI18" s="204">
        <v>6</v>
      </c>
      <c r="AJ18" s="206">
        <v>4</v>
      </c>
      <c r="AK18" s="206">
        <v>3</v>
      </c>
      <c r="AL18" s="207" t="s">
        <v>139</v>
      </c>
      <c r="AM18" s="207" t="s">
        <v>140</v>
      </c>
      <c r="AN18"/>
      <c r="AO18"/>
      <c r="AP18" s="203"/>
      <c r="AQ18"/>
    </row>
    <row r="19" spans="1:43" ht="16" customHeight="1" thickBot="1" x14ac:dyDescent="0.45">
      <c r="A19"/>
      <c r="B19" s="106">
        <v>64</v>
      </c>
      <c r="C19" s="106" t="s">
        <v>11</v>
      </c>
      <c r="D19" s="106" t="s">
        <v>102</v>
      </c>
      <c r="E19" s="116">
        <v>44849</v>
      </c>
      <c r="F19" s="186" t="s">
        <v>264</v>
      </c>
      <c r="G19" s="118"/>
      <c r="H19" s="119">
        <v>1787</v>
      </c>
      <c r="I19" s="120">
        <v>1602</v>
      </c>
      <c r="J19" s="121">
        <v>8</v>
      </c>
      <c r="K19" s="121">
        <v>2</v>
      </c>
      <c r="AE19" s="142"/>
      <c r="AF19" s="202"/>
      <c r="AG19" s="178" t="s">
        <v>172</v>
      </c>
      <c r="AH19" s="177">
        <v>0</v>
      </c>
      <c r="AI19" s="178">
        <v>7</v>
      </c>
      <c r="AJ19" s="165">
        <v>5</v>
      </c>
      <c r="AK19" s="165">
        <v>2</v>
      </c>
      <c r="AL19" s="179" t="s">
        <v>138</v>
      </c>
      <c r="AM19" s="179" t="s">
        <v>141</v>
      </c>
      <c r="AN19"/>
      <c r="AO19"/>
      <c r="AP19" s="203"/>
      <c r="AQ19"/>
    </row>
    <row r="20" spans="1:43" ht="16" customHeight="1" thickBot="1" x14ac:dyDescent="0.45">
      <c r="A20"/>
      <c r="B20" s="106">
        <v>65</v>
      </c>
      <c r="C20" s="183" t="s">
        <v>96</v>
      </c>
      <c r="D20" s="106" t="s">
        <v>225</v>
      </c>
      <c r="E20" s="116">
        <v>44849</v>
      </c>
      <c r="F20" s="184" t="s">
        <v>264</v>
      </c>
      <c r="G20" s="185"/>
      <c r="H20" s="119">
        <v>1492</v>
      </c>
      <c r="I20" s="120">
        <v>1652</v>
      </c>
      <c r="J20" s="121">
        <v>2</v>
      </c>
      <c r="K20" s="121">
        <v>8</v>
      </c>
      <c r="AE20" s="142"/>
      <c r="AF20" s="202"/>
      <c r="AG20" s="170" t="s">
        <v>173</v>
      </c>
      <c r="AH20" s="169">
        <v>0</v>
      </c>
      <c r="AI20" s="170">
        <v>8</v>
      </c>
      <c r="AJ20" s="171">
        <v>4</v>
      </c>
      <c r="AK20" s="171">
        <v>6</v>
      </c>
      <c r="AL20" s="172" t="s">
        <v>162</v>
      </c>
      <c r="AM20" s="172" t="s">
        <v>140</v>
      </c>
      <c r="AN20"/>
      <c r="AO20"/>
      <c r="AP20" s="203"/>
      <c r="AQ20"/>
    </row>
    <row r="21" spans="1:43" ht="16" customHeight="1" thickBot="1" x14ac:dyDescent="0.45">
      <c r="A21"/>
      <c r="B21" s="123">
        <v>86</v>
      </c>
      <c r="C21" s="123" t="s">
        <v>100</v>
      </c>
      <c r="D21" s="123" t="s">
        <v>101</v>
      </c>
      <c r="E21" s="116">
        <v>44863</v>
      </c>
      <c r="F21" s="184" t="s">
        <v>265</v>
      </c>
      <c r="G21" s="185"/>
      <c r="H21" s="119">
        <v>0</v>
      </c>
      <c r="I21" s="120">
        <v>0</v>
      </c>
      <c r="J21" s="127">
        <v>0</v>
      </c>
      <c r="K21" s="127">
        <v>0</v>
      </c>
      <c r="AE21" s="142"/>
      <c r="AF21" s="202"/>
      <c r="AG21" s="204" t="s">
        <v>174</v>
      </c>
      <c r="AH21" s="205">
        <v>0</v>
      </c>
      <c r="AI21" s="204">
        <v>9</v>
      </c>
      <c r="AJ21" s="206">
        <v>3</v>
      </c>
      <c r="AK21" s="206">
        <v>7</v>
      </c>
      <c r="AL21" s="207" t="s">
        <v>163</v>
      </c>
      <c r="AM21" s="207" t="s">
        <v>139</v>
      </c>
      <c r="AN21"/>
      <c r="AO21"/>
      <c r="AP21" s="203"/>
      <c r="AQ21"/>
    </row>
    <row r="22" spans="1:43" ht="16" customHeight="1" thickBot="1" x14ac:dyDescent="0.45">
      <c r="A22"/>
      <c r="B22" s="106">
        <v>104</v>
      </c>
      <c r="C22" s="106" t="s">
        <v>225</v>
      </c>
      <c r="D22" s="106" t="s">
        <v>11</v>
      </c>
      <c r="E22" s="116">
        <v>44870</v>
      </c>
      <c r="F22" s="184" t="s">
        <v>265</v>
      </c>
      <c r="G22" s="185"/>
      <c r="H22" s="119">
        <v>1795</v>
      </c>
      <c r="I22" s="120">
        <v>1595</v>
      </c>
      <c r="J22" s="121">
        <v>8</v>
      </c>
      <c r="K22" s="121">
        <v>2</v>
      </c>
      <c r="AE22" s="142"/>
      <c r="AF22" s="202"/>
      <c r="AG22" s="178" t="s">
        <v>175</v>
      </c>
      <c r="AH22" s="177">
        <v>0</v>
      </c>
      <c r="AI22" s="178">
        <v>10</v>
      </c>
      <c r="AJ22" s="165">
        <v>2</v>
      </c>
      <c r="AK22" s="165">
        <v>4</v>
      </c>
      <c r="AL22" s="179" t="s">
        <v>140</v>
      </c>
      <c r="AM22" s="179" t="s">
        <v>138</v>
      </c>
      <c r="AN22"/>
      <c r="AO22"/>
      <c r="AP22" s="203"/>
      <c r="AQ22"/>
    </row>
    <row r="23" spans="1:43" ht="16" customHeight="1" thickBot="1" x14ac:dyDescent="0.45">
      <c r="A23"/>
      <c r="B23" s="101">
        <v>105</v>
      </c>
      <c r="C23" s="101" t="s">
        <v>102</v>
      </c>
      <c r="D23" s="101" t="s">
        <v>101</v>
      </c>
      <c r="E23" s="116">
        <v>44870</v>
      </c>
      <c r="F23" s="184" t="s">
        <v>265</v>
      </c>
      <c r="G23" s="118"/>
      <c r="H23" s="119">
        <v>0</v>
      </c>
      <c r="I23" s="120" t="s">
        <v>359</v>
      </c>
      <c r="J23" s="122">
        <v>0</v>
      </c>
      <c r="K23" s="122">
        <v>0</v>
      </c>
      <c r="AE23" s="142"/>
      <c r="AF23" s="202"/>
      <c r="AG23" s="170" t="s">
        <v>176</v>
      </c>
      <c r="AH23" s="169">
        <v>0</v>
      </c>
      <c r="AI23" s="170">
        <v>11</v>
      </c>
      <c r="AJ23" s="171">
        <v>3</v>
      </c>
      <c r="AK23" s="171">
        <v>5</v>
      </c>
      <c r="AL23" s="172" t="s">
        <v>141</v>
      </c>
      <c r="AM23" s="172" t="s">
        <v>139</v>
      </c>
      <c r="AN23"/>
      <c r="AO23"/>
      <c r="AP23" s="203"/>
      <c r="AQ23"/>
    </row>
    <row r="24" spans="1:43" ht="16" customHeight="1" thickBot="1" x14ac:dyDescent="0.45">
      <c r="A24"/>
      <c r="B24" s="123">
        <v>106</v>
      </c>
      <c r="C24" s="183" t="s">
        <v>96</v>
      </c>
      <c r="D24" s="123" t="s">
        <v>100</v>
      </c>
      <c r="E24" s="116">
        <v>44870</v>
      </c>
      <c r="F24" s="184" t="s">
        <v>265</v>
      </c>
      <c r="G24" s="126"/>
      <c r="H24" s="119">
        <v>1580</v>
      </c>
      <c r="I24" s="120">
        <v>1562</v>
      </c>
      <c r="J24" s="127">
        <v>7</v>
      </c>
      <c r="K24" s="127">
        <v>3</v>
      </c>
      <c r="AE24" s="142"/>
      <c r="AF24" s="202"/>
      <c r="AG24" s="204" t="s">
        <v>177</v>
      </c>
      <c r="AH24" s="205">
        <v>0</v>
      </c>
      <c r="AI24" s="204">
        <v>12</v>
      </c>
      <c r="AJ24" s="206">
        <v>7</v>
      </c>
      <c r="AK24" s="206">
        <v>6</v>
      </c>
      <c r="AL24" s="207" t="s">
        <v>162</v>
      </c>
      <c r="AM24" s="207" t="s">
        <v>163</v>
      </c>
      <c r="AN24"/>
      <c r="AO24"/>
      <c r="AP24" s="203"/>
      <c r="AQ24"/>
    </row>
    <row r="25" spans="1:43" ht="16" customHeight="1" thickBot="1" x14ac:dyDescent="0.45">
      <c r="A25"/>
      <c r="B25" s="106">
        <v>113</v>
      </c>
      <c r="C25" s="106" t="s">
        <v>11</v>
      </c>
      <c r="D25" s="106" t="s">
        <v>101</v>
      </c>
      <c r="E25" s="187">
        <v>44884</v>
      </c>
      <c r="F25" s="184" t="s">
        <v>264</v>
      </c>
      <c r="G25" s="118"/>
      <c r="H25" s="119">
        <v>0</v>
      </c>
      <c r="I25" s="120" t="s">
        <v>360</v>
      </c>
      <c r="J25" s="121">
        <v>0</v>
      </c>
      <c r="K25" s="121">
        <v>0</v>
      </c>
      <c r="AE25" s="142"/>
      <c r="AF25" s="202"/>
      <c r="AG25" s="178" t="s">
        <v>178</v>
      </c>
      <c r="AH25" s="177">
        <v>0</v>
      </c>
      <c r="AI25" s="178">
        <v>13</v>
      </c>
      <c r="AJ25" s="165">
        <v>3</v>
      </c>
      <c r="AK25" s="165">
        <v>2</v>
      </c>
      <c r="AL25" s="179" t="s">
        <v>138</v>
      </c>
      <c r="AM25" s="179" t="s">
        <v>139</v>
      </c>
      <c r="AN25"/>
      <c r="AO25"/>
      <c r="AP25" s="203"/>
      <c r="AQ25"/>
    </row>
    <row r="26" spans="1:43" ht="16" customHeight="1" thickBot="1" x14ac:dyDescent="0.45">
      <c r="A26"/>
      <c r="B26" s="106">
        <v>114</v>
      </c>
      <c r="C26" s="106" t="s">
        <v>225</v>
      </c>
      <c r="D26" s="106" t="s">
        <v>100</v>
      </c>
      <c r="E26" s="187">
        <v>44884</v>
      </c>
      <c r="F26" s="184" t="s">
        <v>264</v>
      </c>
      <c r="G26" s="185"/>
      <c r="H26" s="119">
        <v>1734</v>
      </c>
      <c r="I26" s="120">
        <v>1415</v>
      </c>
      <c r="J26" s="121">
        <v>10</v>
      </c>
      <c r="K26" s="121">
        <v>0</v>
      </c>
      <c r="AE26" s="142"/>
      <c r="AF26" s="202"/>
      <c r="AG26" s="170" t="s">
        <v>179</v>
      </c>
      <c r="AH26" s="169">
        <v>0</v>
      </c>
      <c r="AI26" s="170">
        <v>14</v>
      </c>
      <c r="AJ26" s="171">
        <v>7</v>
      </c>
      <c r="AK26" s="171">
        <v>4</v>
      </c>
      <c r="AL26" s="172" t="s">
        <v>140</v>
      </c>
      <c r="AM26" s="172" t="s">
        <v>163</v>
      </c>
      <c r="AN26"/>
      <c r="AO26"/>
      <c r="AP26" s="203"/>
      <c r="AQ26"/>
    </row>
    <row r="27" spans="1:43" ht="16" customHeight="1" thickBot="1" x14ac:dyDescent="0.45">
      <c r="A27"/>
      <c r="B27" s="188">
        <v>115</v>
      </c>
      <c r="C27" s="188" t="s">
        <v>102</v>
      </c>
      <c r="D27" s="217" t="s">
        <v>96</v>
      </c>
      <c r="E27" s="189">
        <v>44884</v>
      </c>
      <c r="F27" s="190" t="s">
        <v>264</v>
      </c>
      <c r="G27" s="191"/>
      <c r="H27" s="119">
        <v>1808</v>
      </c>
      <c r="I27" s="120">
        <v>1468</v>
      </c>
      <c r="J27" s="192">
        <v>10</v>
      </c>
      <c r="K27" s="192">
        <v>0</v>
      </c>
      <c r="AE27" s="142"/>
      <c r="AF27" s="202"/>
      <c r="AG27" s="204" t="s">
        <v>180</v>
      </c>
      <c r="AH27" s="205">
        <v>0</v>
      </c>
      <c r="AI27" s="204">
        <v>15</v>
      </c>
      <c r="AJ27" s="206">
        <v>6</v>
      </c>
      <c r="AK27" s="206">
        <v>5</v>
      </c>
      <c r="AL27" s="207" t="s">
        <v>141</v>
      </c>
      <c r="AM27" s="207" t="s">
        <v>162</v>
      </c>
      <c r="AN27"/>
      <c r="AO27"/>
      <c r="AP27" s="203"/>
      <c r="AQ27"/>
    </row>
    <row r="28" spans="1:43" ht="16" customHeight="1" thickBot="1" x14ac:dyDescent="0.45">
      <c r="A28"/>
      <c r="B28" s="101">
        <v>162</v>
      </c>
      <c r="C28" s="101" t="s">
        <v>101</v>
      </c>
      <c r="D28" s="101" t="s">
        <v>100</v>
      </c>
      <c r="E28" s="116">
        <v>44933</v>
      </c>
      <c r="F28" s="117" t="s">
        <v>265</v>
      </c>
      <c r="G28" s="118"/>
      <c r="H28" s="119" t="s">
        <v>360</v>
      </c>
      <c r="I28" s="120">
        <v>0</v>
      </c>
      <c r="J28" s="122">
        <v>0</v>
      </c>
      <c r="K28" s="122">
        <v>0</v>
      </c>
      <c r="AE28" s="142"/>
      <c r="AF28" s="202"/>
      <c r="AG28" s="178" t="s">
        <v>181</v>
      </c>
      <c r="AH28" s="177">
        <v>0</v>
      </c>
      <c r="AI28" s="178">
        <v>16</v>
      </c>
      <c r="AJ28" s="165">
        <v>2</v>
      </c>
      <c r="AK28" s="165">
        <v>7</v>
      </c>
      <c r="AL28" s="179" t="s">
        <v>163</v>
      </c>
      <c r="AM28" s="179" t="s">
        <v>138</v>
      </c>
      <c r="AN28"/>
      <c r="AO28"/>
      <c r="AP28" s="203"/>
      <c r="AQ28"/>
    </row>
    <row r="29" spans="1:43" ht="16" customHeight="1" thickBot="1" x14ac:dyDescent="0.45">
      <c r="A29"/>
      <c r="B29" s="106">
        <v>166</v>
      </c>
      <c r="C29" s="183" t="s">
        <v>100</v>
      </c>
      <c r="D29" s="106" t="s">
        <v>11</v>
      </c>
      <c r="E29" s="187">
        <v>44940</v>
      </c>
      <c r="F29" s="186" t="s">
        <v>264</v>
      </c>
      <c r="G29" s="185"/>
      <c r="H29" s="119"/>
      <c r="I29" s="120"/>
      <c r="J29" s="121"/>
      <c r="K29" s="121"/>
      <c r="AE29" s="142"/>
      <c r="AF29" s="202"/>
      <c r="AG29" s="170" t="s">
        <v>182</v>
      </c>
      <c r="AH29" s="169">
        <v>0</v>
      </c>
      <c r="AI29" s="170">
        <v>17</v>
      </c>
      <c r="AJ29" s="171">
        <v>3</v>
      </c>
      <c r="AK29" s="171">
        <v>6</v>
      </c>
      <c r="AL29" s="172" t="s">
        <v>162</v>
      </c>
      <c r="AM29" s="172" t="s">
        <v>139</v>
      </c>
      <c r="AN29"/>
      <c r="AO29"/>
      <c r="AP29" s="203"/>
      <c r="AQ29"/>
    </row>
    <row r="30" spans="1:43" ht="16" customHeight="1" thickBot="1" x14ac:dyDescent="0.45">
      <c r="A30"/>
      <c r="B30" s="123">
        <v>167</v>
      </c>
      <c r="C30" s="123" t="s">
        <v>96</v>
      </c>
      <c r="D30" s="123" t="s">
        <v>101</v>
      </c>
      <c r="E30" s="124">
        <v>44575</v>
      </c>
      <c r="F30" s="125" t="s">
        <v>264</v>
      </c>
      <c r="G30" s="126"/>
      <c r="H30" s="119">
        <v>0</v>
      </c>
      <c r="I30" s="120" t="s">
        <v>360</v>
      </c>
      <c r="J30" s="127">
        <v>0</v>
      </c>
      <c r="K30" s="127">
        <v>0</v>
      </c>
      <c r="AE30" s="142"/>
      <c r="AF30" s="202"/>
      <c r="AG30" s="204" t="s">
        <v>183</v>
      </c>
      <c r="AH30" s="205">
        <v>0</v>
      </c>
      <c r="AI30" s="204">
        <v>18</v>
      </c>
      <c r="AJ30" s="206">
        <v>4</v>
      </c>
      <c r="AK30" s="206">
        <v>5</v>
      </c>
      <c r="AL30" s="207" t="s">
        <v>141</v>
      </c>
      <c r="AM30" s="207" t="s">
        <v>140</v>
      </c>
      <c r="AN30"/>
      <c r="AO30"/>
      <c r="AP30" s="203"/>
      <c r="AQ30"/>
    </row>
    <row r="31" spans="1:43" ht="16" customHeight="1" thickBot="1" x14ac:dyDescent="0.45">
      <c r="A31"/>
      <c r="B31" s="106">
        <v>168</v>
      </c>
      <c r="C31" s="106" t="s">
        <v>102</v>
      </c>
      <c r="D31" s="183" t="s">
        <v>225</v>
      </c>
      <c r="E31" s="187">
        <v>44940</v>
      </c>
      <c r="F31" s="184" t="s">
        <v>264</v>
      </c>
      <c r="G31" s="185"/>
      <c r="H31" s="119"/>
      <c r="I31" s="262"/>
      <c r="J31" s="121"/>
      <c r="K31" s="121"/>
      <c r="AE31" s="142"/>
      <c r="AF31" s="202"/>
      <c r="AG31" s="178" t="s">
        <v>184</v>
      </c>
      <c r="AH31" s="177">
        <v>0</v>
      </c>
      <c r="AI31" s="178">
        <v>19</v>
      </c>
      <c r="AJ31" s="165">
        <v>6</v>
      </c>
      <c r="AK31" s="165">
        <v>2</v>
      </c>
      <c r="AL31" s="179" t="s">
        <v>138</v>
      </c>
      <c r="AM31" s="179" t="s">
        <v>162</v>
      </c>
      <c r="AN31"/>
      <c r="AO31"/>
      <c r="AP31" s="203"/>
      <c r="AQ31"/>
    </row>
    <row r="32" spans="1:43" ht="16" customHeight="1" thickBot="1" x14ac:dyDescent="0.45">
      <c r="A32"/>
      <c r="B32" s="106">
        <v>198</v>
      </c>
      <c r="C32" s="106" t="s">
        <v>11</v>
      </c>
      <c r="D32" s="106" t="s">
        <v>96</v>
      </c>
      <c r="E32" s="116">
        <v>44961</v>
      </c>
      <c r="F32" s="184" t="s">
        <v>294</v>
      </c>
      <c r="G32" s="185"/>
      <c r="H32" s="119"/>
      <c r="I32" s="120"/>
      <c r="J32" s="121"/>
      <c r="K32" s="121"/>
      <c r="AE32" s="142"/>
      <c r="AF32" s="202"/>
      <c r="AG32" s="170" t="s">
        <v>185</v>
      </c>
      <c r="AH32" s="169">
        <v>0</v>
      </c>
      <c r="AI32" s="170">
        <v>20</v>
      </c>
      <c r="AJ32" s="171">
        <v>7</v>
      </c>
      <c r="AK32" s="171">
        <v>5</v>
      </c>
      <c r="AL32" s="172" t="s">
        <v>141</v>
      </c>
      <c r="AM32" s="172" t="s">
        <v>163</v>
      </c>
      <c r="AN32"/>
      <c r="AO32"/>
      <c r="AP32" s="203"/>
      <c r="AQ32"/>
    </row>
    <row r="33" spans="1:43" ht="16" customHeight="1" thickBot="1" x14ac:dyDescent="0.45">
      <c r="A33"/>
      <c r="B33" s="123">
        <v>199</v>
      </c>
      <c r="C33" s="123" t="s">
        <v>102</v>
      </c>
      <c r="D33" s="123" t="s">
        <v>100</v>
      </c>
      <c r="E33" s="124">
        <v>44961</v>
      </c>
      <c r="F33" s="125" t="s">
        <v>294</v>
      </c>
      <c r="G33" s="126"/>
      <c r="H33" s="119"/>
      <c r="I33" s="120"/>
      <c r="J33" s="127"/>
      <c r="K33" s="127"/>
      <c r="AE33"/>
      <c r="AF33" s="202"/>
      <c r="AG33" s="204" t="s">
        <v>186</v>
      </c>
      <c r="AH33" s="205">
        <v>0</v>
      </c>
      <c r="AI33" s="204">
        <v>21</v>
      </c>
      <c r="AJ33" s="206">
        <v>3</v>
      </c>
      <c r="AK33" s="206">
        <v>4</v>
      </c>
      <c r="AL33" s="207" t="s">
        <v>140</v>
      </c>
      <c r="AM33" s="207" t="s">
        <v>139</v>
      </c>
      <c r="AN33"/>
      <c r="AO33"/>
      <c r="AP33" s="203"/>
      <c r="AQ33"/>
    </row>
    <row r="34" spans="1:43" ht="16" customHeight="1" thickBot="1" x14ac:dyDescent="0.45">
      <c r="A34"/>
      <c r="B34" s="106">
        <v>200</v>
      </c>
      <c r="C34" s="106" t="s">
        <v>225</v>
      </c>
      <c r="D34" s="106" t="s">
        <v>101</v>
      </c>
      <c r="E34" s="187">
        <v>44961</v>
      </c>
      <c r="F34" s="186" t="s">
        <v>294</v>
      </c>
      <c r="G34" s="185"/>
      <c r="H34" s="119">
        <v>0</v>
      </c>
      <c r="I34" s="120" t="s">
        <v>360</v>
      </c>
      <c r="J34" s="121">
        <v>0</v>
      </c>
      <c r="K34" s="121">
        <v>0</v>
      </c>
      <c r="AE34"/>
      <c r="AF34" s="202"/>
      <c r="AG34" s="178" t="s">
        <v>187</v>
      </c>
      <c r="AH34" s="177">
        <v>0</v>
      </c>
      <c r="AI34" s="178">
        <v>22</v>
      </c>
      <c r="AJ34" s="165">
        <v>2</v>
      </c>
      <c r="AK34" s="165">
        <v>5</v>
      </c>
      <c r="AL34" s="179" t="s">
        <v>141</v>
      </c>
      <c r="AM34" s="179" t="s">
        <v>138</v>
      </c>
      <c r="AN34"/>
      <c r="AO34"/>
      <c r="AP34" s="203"/>
      <c r="AQ34"/>
    </row>
    <row r="35" spans="1:43" ht="16" customHeight="1" thickBot="1" x14ac:dyDescent="0.45">
      <c r="A35"/>
      <c r="B35" s="106">
        <v>229</v>
      </c>
      <c r="C35" s="106" t="s">
        <v>102</v>
      </c>
      <c r="D35" s="183" t="s">
        <v>11</v>
      </c>
      <c r="E35" s="187">
        <v>44975</v>
      </c>
      <c r="F35" s="184" t="s">
        <v>265</v>
      </c>
      <c r="G35" s="118"/>
      <c r="H35" s="119"/>
      <c r="I35" s="120"/>
      <c r="J35" s="121"/>
      <c r="K35" s="121"/>
      <c r="AE35"/>
      <c r="AF35" s="202"/>
      <c r="AG35" s="170" t="s">
        <v>188</v>
      </c>
      <c r="AH35" s="169">
        <v>0</v>
      </c>
      <c r="AI35" s="170">
        <v>23</v>
      </c>
      <c r="AJ35" s="171">
        <v>6</v>
      </c>
      <c r="AK35" s="171">
        <v>4</v>
      </c>
      <c r="AL35" s="172" t="s">
        <v>140</v>
      </c>
      <c r="AM35" s="172" t="s">
        <v>162</v>
      </c>
      <c r="AN35"/>
      <c r="AO35"/>
      <c r="AP35" s="203"/>
      <c r="AQ35"/>
    </row>
    <row r="36" spans="1:43" ht="16" customHeight="1" thickBot="1" x14ac:dyDescent="0.45">
      <c r="A36"/>
      <c r="B36" s="123">
        <v>230</v>
      </c>
      <c r="C36" s="123" t="s">
        <v>225</v>
      </c>
      <c r="D36" s="123" t="s">
        <v>96</v>
      </c>
      <c r="E36" s="124">
        <v>44975</v>
      </c>
      <c r="F36" s="125" t="s">
        <v>265</v>
      </c>
      <c r="G36" s="126"/>
      <c r="H36" s="119"/>
      <c r="I36" s="120"/>
      <c r="J36" s="127"/>
      <c r="K36" s="127"/>
      <c r="AE36"/>
      <c r="AF36" s="202"/>
      <c r="AG36" s="204" t="s">
        <v>189</v>
      </c>
      <c r="AH36" s="205">
        <v>0</v>
      </c>
      <c r="AI36" s="204">
        <v>24</v>
      </c>
      <c r="AJ36" s="206">
        <v>7</v>
      </c>
      <c r="AK36" s="206">
        <v>3</v>
      </c>
      <c r="AL36" s="207" t="s">
        <v>139</v>
      </c>
      <c r="AM36" s="207" t="s">
        <v>163</v>
      </c>
      <c r="AN36"/>
      <c r="AO36"/>
      <c r="AP36" s="203"/>
      <c r="AQ36"/>
    </row>
    <row r="37" spans="1:43" ht="16" customHeight="1" thickBot="1" x14ac:dyDescent="0.45">
      <c r="A37"/>
      <c r="B37" s="106">
        <v>223</v>
      </c>
      <c r="C37" s="106" t="s">
        <v>11</v>
      </c>
      <c r="D37" s="106" t="s">
        <v>225</v>
      </c>
      <c r="E37" s="116">
        <v>44989</v>
      </c>
      <c r="F37" s="184" t="s">
        <v>264</v>
      </c>
      <c r="G37" s="185"/>
      <c r="H37" s="119"/>
      <c r="I37" s="120"/>
      <c r="J37" s="121"/>
      <c r="K37" s="121"/>
      <c r="AE37"/>
      <c r="AF37" s="202"/>
      <c r="AG37" s="178" t="s">
        <v>190</v>
      </c>
      <c r="AH37" s="177">
        <v>0</v>
      </c>
      <c r="AI37" s="178">
        <v>25</v>
      </c>
      <c r="AJ37" s="165">
        <v>4</v>
      </c>
      <c r="AK37" s="165">
        <v>2</v>
      </c>
      <c r="AL37" s="179" t="s">
        <v>138</v>
      </c>
      <c r="AM37" s="179" t="s">
        <v>140</v>
      </c>
      <c r="AN37"/>
      <c r="AO37"/>
      <c r="AP37" s="203"/>
      <c r="AQ37"/>
    </row>
    <row r="38" spans="1:43" ht="16" customHeight="1" thickBot="1" x14ac:dyDescent="0.45">
      <c r="A38"/>
      <c r="B38" s="101">
        <v>234</v>
      </c>
      <c r="C38" s="101" t="s">
        <v>101</v>
      </c>
      <c r="D38" s="101" t="s">
        <v>102</v>
      </c>
      <c r="E38" s="116">
        <v>44989</v>
      </c>
      <c r="F38" s="117" t="s">
        <v>264</v>
      </c>
      <c r="G38" s="118"/>
      <c r="H38" s="119" t="s">
        <v>360</v>
      </c>
      <c r="I38" s="120">
        <v>0</v>
      </c>
      <c r="J38" s="122">
        <v>0</v>
      </c>
      <c r="K38" s="122">
        <v>0</v>
      </c>
      <c r="AE38"/>
      <c r="AF38" s="202"/>
      <c r="AG38" s="170" t="s">
        <v>191</v>
      </c>
      <c r="AH38" s="169">
        <v>0</v>
      </c>
      <c r="AI38" s="170">
        <v>26</v>
      </c>
      <c r="AJ38" s="171">
        <v>5</v>
      </c>
      <c r="AK38" s="171">
        <v>3</v>
      </c>
      <c r="AL38" s="172" t="s">
        <v>139</v>
      </c>
      <c r="AM38" s="172" t="s">
        <v>141</v>
      </c>
      <c r="AN38"/>
      <c r="AO38"/>
      <c r="AP38" s="203"/>
      <c r="AQ38"/>
    </row>
    <row r="39" spans="1:43" ht="16" customHeight="1" thickBot="1" x14ac:dyDescent="0.45">
      <c r="A39"/>
      <c r="B39" s="123">
        <v>235</v>
      </c>
      <c r="C39" s="123" t="s">
        <v>100</v>
      </c>
      <c r="D39" s="183" t="s">
        <v>96</v>
      </c>
      <c r="E39" s="124">
        <v>44989</v>
      </c>
      <c r="F39" s="125" t="s">
        <v>264</v>
      </c>
      <c r="G39" s="126"/>
      <c r="H39" s="119"/>
      <c r="I39" s="120"/>
      <c r="J39" s="127"/>
      <c r="K39" s="127"/>
      <c r="AE39"/>
      <c r="AF39" s="202"/>
      <c r="AG39" s="204" t="s">
        <v>192</v>
      </c>
      <c r="AH39" s="205">
        <v>0</v>
      </c>
      <c r="AI39" s="204">
        <v>27</v>
      </c>
      <c r="AJ39" s="206">
        <v>6</v>
      </c>
      <c r="AK39" s="206">
        <v>7</v>
      </c>
      <c r="AL39" s="207" t="s">
        <v>163</v>
      </c>
      <c r="AM39" s="207" t="s">
        <v>162</v>
      </c>
      <c r="AN39"/>
      <c r="AO39"/>
      <c r="AP39" s="203"/>
      <c r="AQ39"/>
    </row>
    <row r="40" spans="1:43" ht="16" customHeight="1" thickBot="1" x14ac:dyDescent="0.45">
      <c r="A40"/>
      <c r="B40" s="106">
        <v>283</v>
      </c>
      <c r="C40" s="106" t="s">
        <v>101</v>
      </c>
      <c r="D40" s="106" t="s">
        <v>11</v>
      </c>
      <c r="E40" s="187">
        <v>45038</v>
      </c>
      <c r="F40" s="184" t="s">
        <v>265</v>
      </c>
      <c r="G40" s="185"/>
      <c r="H40" s="119" t="s">
        <v>360</v>
      </c>
      <c r="I40" s="120">
        <v>0</v>
      </c>
      <c r="J40" s="121">
        <v>0</v>
      </c>
      <c r="K40" s="121">
        <v>0</v>
      </c>
      <c r="AE40"/>
      <c r="AF40" s="202"/>
      <c r="AG40" s="178" t="s">
        <v>193</v>
      </c>
      <c r="AH40" s="177">
        <v>0</v>
      </c>
      <c r="AI40" s="178">
        <v>28</v>
      </c>
      <c r="AJ40" s="165">
        <v>2</v>
      </c>
      <c r="AK40" s="165">
        <v>3</v>
      </c>
      <c r="AL40" s="179" t="s">
        <v>139</v>
      </c>
      <c r="AM40" s="179" t="s">
        <v>138</v>
      </c>
      <c r="AN40"/>
      <c r="AO40"/>
      <c r="AP40" s="203"/>
      <c r="AQ40"/>
    </row>
    <row r="41" spans="1:43" ht="16" customHeight="1" thickBot="1" x14ac:dyDescent="0.45">
      <c r="A41"/>
      <c r="B41" s="106">
        <v>284</v>
      </c>
      <c r="C41" s="106" t="s">
        <v>100</v>
      </c>
      <c r="D41" s="106" t="s">
        <v>225</v>
      </c>
      <c r="E41" s="187">
        <v>45038</v>
      </c>
      <c r="F41" s="184" t="s">
        <v>265</v>
      </c>
      <c r="G41" s="118"/>
      <c r="H41" s="119"/>
      <c r="I41" s="120"/>
      <c r="J41" s="121"/>
      <c r="K41" s="121"/>
      <c r="AE41"/>
      <c r="AF41" s="202"/>
      <c r="AG41" s="170" t="s">
        <v>194</v>
      </c>
      <c r="AH41" s="169">
        <v>0</v>
      </c>
      <c r="AI41" s="170">
        <v>29</v>
      </c>
      <c r="AJ41" s="171">
        <v>4</v>
      </c>
      <c r="AK41" s="171">
        <v>7</v>
      </c>
      <c r="AL41" s="172" t="s">
        <v>163</v>
      </c>
      <c r="AM41" s="172" t="s">
        <v>140</v>
      </c>
      <c r="AN41"/>
      <c r="AO41"/>
      <c r="AP41" s="203"/>
      <c r="AQ41"/>
    </row>
    <row r="42" spans="1:43" ht="16" customHeight="1" thickBot="1" x14ac:dyDescent="0.45">
      <c r="A42"/>
      <c r="B42" s="188">
        <v>285</v>
      </c>
      <c r="C42" s="217" t="s">
        <v>96</v>
      </c>
      <c r="D42" s="188" t="s">
        <v>102</v>
      </c>
      <c r="E42" s="189">
        <v>45038</v>
      </c>
      <c r="F42" s="190" t="s">
        <v>265</v>
      </c>
      <c r="G42" s="191"/>
      <c r="H42" s="119"/>
      <c r="I42" s="120"/>
      <c r="J42" s="192"/>
      <c r="K42" s="192"/>
      <c r="AE42"/>
      <c r="AF42" s="202"/>
      <c r="AG42" s="204" t="s">
        <v>195</v>
      </c>
      <c r="AH42" s="205">
        <v>0</v>
      </c>
      <c r="AI42" s="204">
        <v>30</v>
      </c>
      <c r="AJ42" s="206">
        <v>5</v>
      </c>
      <c r="AK42" s="206">
        <v>6</v>
      </c>
      <c r="AL42" s="207" t="s">
        <v>162</v>
      </c>
      <c r="AM42" s="207" t="s">
        <v>141</v>
      </c>
      <c r="AN42"/>
      <c r="AO42"/>
      <c r="AP42" s="203"/>
      <c r="AQ42"/>
    </row>
    <row r="43" spans="1:43" ht="16" customHeight="1" thickBot="1" x14ac:dyDescent="0.45">
      <c r="A43"/>
      <c r="B43" s="142"/>
      <c r="C43" s="143"/>
      <c r="D43" s="143"/>
      <c r="E43" s="143"/>
      <c r="F43" s="94"/>
      <c r="G43" s="94"/>
      <c r="H43" s="119"/>
      <c r="I43" s="120"/>
      <c r="J43"/>
      <c r="K43"/>
      <c r="AE43"/>
      <c r="AF43"/>
      <c r="AG43"/>
      <c r="AH43"/>
      <c r="AI43"/>
      <c r="AJ43"/>
      <c r="AK43"/>
      <c r="AL43" s="181" t="s">
        <v>156</v>
      </c>
      <c r="AM43" s="181" t="s">
        <v>43</v>
      </c>
      <c r="AN43"/>
      <c r="AO43"/>
      <c r="AP43" s="203"/>
      <c r="AQ43"/>
    </row>
    <row r="44" spans="1:43" ht="16" customHeight="1" thickBot="1" x14ac:dyDescent="0.45">
      <c r="A44"/>
      <c r="B44" s="144" t="s">
        <v>134</v>
      </c>
      <c r="C44" s="145"/>
      <c r="D44" s="145"/>
      <c r="E44" s="146"/>
      <c r="F44" s="147"/>
      <c r="G44" s="148"/>
      <c r="H44" s="119"/>
      <c r="I44" s="120"/>
      <c r="J44" s="149"/>
      <c r="K44" s="149"/>
      <c r="AE44"/>
      <c r="AF44"/>
      <c r="AG44"/>
      <c r="AH44"/>
      <c r="AI44"/>
      <c r="AJ44"/>
      <c r="AK44"/>
      <c r="AL44" s="180" t="s">
        <v>159</v>
      </c>
      <c r="AM44" s="180" t="s">
        <v>159</v>
      </c>
      <c r="AN44"/>
      <c r="AO44"/>
      <c r="AP44" s="203"/>
      <c r="AQ44"/>
    </row>
    <row r="45" spans="1:43" ht="16" customHeight="1" thickBot="1" x14ac:dyDescent="0.45">
      <c r="A45"/>
      <c r="B45" s="142"/>
      <c r="C45" s="143"/>
      <c r="D45" s="143"/>
      <c r="E45" s="143"/>
      <c r="F45" s="94"/>
      <c r="G45" s="94"/>
      <c r="H45" s="119"/>
      <c r="I45" s="120"/>
      <c r="J45"/>
      <c r="K45"/>
      <c r="AE45"/>
      <c r="AF45"/>
      <c r="AG45"/>
      <c r="AH45"/>
      <c r="AI45"/>
      <c r="AJ45"/>
      <c r="AK45"/>
      <c r="AL45" s="181" t="s">
        <v>157</v>
      </c>
      <c r="AM45" s="181" t="s">
        <v>158</v>
      </c>
      <c r="AN45"/>
      <c r="AO45"/>
      <c r="AP45" s="203"/>
      <c r="AQ45"/>
    </row>
    <row r="46" spans="1:43" ht="16" customHeight="1" thickBot="1" x14ac:dyDescent="0.45">
      <c r="A46"/>
      <c r="B46" s="150" t="s">
        <v>135</v>
      </c>
      <c r="C46" s="145"/>
      <c r="D46" s="145"/>
      <c r="E46" s="146"/>
      <c r="F46" s="147"/>
      <c r="G46" s="148"/>
      <c r="H46" s="119"/>
      <c r="I46" s="120"/>
      <c r="J46" s="149"/>
      <c r="K46" s="149"/>
      <c r="AE46"/>
      <c r="AF46"/>
      <c r="AG46"/>
      <c r="AH46"/>
      <c r="AI46"/>
      <c r="AJ46"/>
      <c r="AK46"/>
      <c r="AL46" s="180" t="s">
        <v>159</v>
      </c>
      <c r="AM46" s="180" t="s">
        <v>159</v>
      </c>
      <c r="AN46"/>
      <c r="AO46"/>
      <c r="AP46" s="203"/>
      <c r="AQ46"/>
    </row>
    <row r="47" spans="1:43" ht="16" customHeight="1" x14ac:dyDescent="0.35">
      <c r="A47"/>
      <c r="B47" s="142"/>
      <c r="C47" s="142"/>
      <c r="D47" s="142"/>
      <c r="E47" s="142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203"/>
      <c r="AQ47"/>
    </row>
    <row r="48" spans="1:43" ht="16" customHeight="1" x14ac:dyDescent="0.35">
      <c r="A48"/>
      <c r="B48" s="142"/>
      <c r="C48" s="142"/>
      <c r="D48" s="142"/>
      <c r="E48" s="142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ortState xmlns:xlrd2="http://schemas.microsoft.com/office/spreadsheetml/2017/richdata2" ref="C5:K10">
    <sortCondition descending="1" ref="K5:K10"/>
    <sortCondition descending="1" ref="I5:I10"/>
  </sortState>
  <customSheetViews>
    <customSheetView guid="{AAE82BF8-1FB9-41DC-B9E7-0513034FDB60}" showRuler="0">
      <pageMargins left="0.59055118110236227" right="0.19685039370078741" top="0.39370078740157483" bottom="0.19685039370078741" header="0" footer="0"/>
      <pageSetup paperSize="9" orientation="landscape" r:id="rId1"/>
      <headerFooter alignWithMargins="0"/>
    </customSheetView>
  </customSheetViews>
  <mergeCells count="1">
    <mergeCell ref="L3:M3"/>
  </mergeCells>
  <phoneticPr fontId="0" type="noConversion"/>
  <conditionalFormatting sqref="AH14:AH15">
    <cfRule type="expression" dxfId="3" priority="2">
      <formula>AH14=1</formula>
    </cfRule>
  </conditionalFormatting>
  <conditionalFormatting sqref="AH16:AH42">
    <cfRule type="expression" dxfId="2" priority="1">
      <formula>AH16=1</formula>
    </cfRule>
  </conditionalFormatting>
  <conditionalFormatting sqref="AF5:AK10">
    <cfRule type="duplicateValues" dxfId="1" priority="3"/>
    <cfRule type="expression" dxfId="0" priority="4">
      <formula>AND(AF5&lt;=$AI$2,ISNUMBER(AF5))</formula>
    </cfRule>
  </conditionalFormatting>
  <dataValidations count="1">
    <dataValidation type="list" allowBlank="1" showInputMessage="1" showErrorMessage="1" sqref="C44:D44 C46:D46" xr:uid="{00000000-0002-0000-2100-000000000000}">
      <formula1>teams</formula1>
    </dataValidation>
  </dataValidations>
  <hyperlinks>
    <hyperlink ref="L3:M3" location="FORSIDE!A1" display="Forside" xr:uid="{00000000-0004-0000-2100-000000000000}"/>
  </hyperlinks>
  <pageMargins left="0.59055118110236227" right="0.19685039370078741" top="0.39370078740157483" bottom="0.19685039370078741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9">
    <tabColor rgb="FF92D050"/>
  </sheetPr>
  <dimension ref="A1:L33"/>
  <sheetViews>
    <sheetView workbookViewId="0">
      <selection activeCell="A17" sqref="A17"/>
    </sheetView>
  </sheetViews>
  <sheetFormatPr defaultColWidth="9.1796875" defaultRowHeight="16" customHeight="1" x14ac:dyDescent="0.35"/>
  <cols>
    <col min="1" max="1" width="11.26953125" style="2" bestFit="1" customWidth="1"/>
    <col min="2" max="2" width="9.1796875" style="2"/>
    <col min="3" max="3" width="9.1796875" style="9"/>
    <col min="4" max="5" width="9.1796875" style="1"/>
    <col min="6" max="6" width="11.26953125" style="2" customWidth="1"/>
    <col min="7" max="7" width="9.1796875" style="2"/>
    <col min="8" max="8" width="2.81640625" style="1" customWidth="1"/>
    <col min="9" max="9" width="9.1796875" style="64"/>
    <col min="10" max="10" width="11" style="2" bestFit="1" customWidth="1"/>
    <col min="11" max="16384" width="9.1796875" style="1"/>
  </cols>
  <sheetData>
    <row r="1" spans="1:11" ht="16" customHeight="1" x14ac:dyDescent="0.35">
      <c r="A1" s="51"/>
      <c r="B1" s="51"/>
      <c r="C1" s="51"/>
      <c r="D1" s="15"/>
      <c r="E1" s="15"/>
      <c r="F1" s="15"/>
      <c r="G1" s="15"/>
      <c r="H1" s="51"/>
      <c r="I1" s="62"/>
      <c r="J1" s="15"/>
      <c r="K1" s="15"/>
    </row>
    <row r="2" spans="1:11" ht="16" customHeight="1" x14ac:dyDescent="0.35">
      <c r="A2" s="51"/>
      <c r="B2" s="51"/>
      <c r="C2" s="23" t="s">
        <v>227</v>
      </c>
      <c r="D2" s="15"/>
      <c r="E2" s="15"/>
      <c r="F2" s="51"/>
      <c r="G2" s="62"/>
      <c r="H2" s="15"/>
      <c r="I2" s="15"/>
      <c r="J2" s="1"/>
    </row>
    <row r="3" spans="1:11" ht="16" customHeight="1" x14ac:dyDescent="0.35">
      <c r="A3" s="51"/>
      <c r="B3" s="51"/>
      <c r="C3" s="51"/>
      <c r="D3" s="15"/>
      <c r="E3" s="15"/>
      <c r="F3" s="15"/>
      <c r="G3" s="15"/>
      <c r="H3" s="51"/>
      <c r="I3" s="62"/>
      <c r="J3" s="343"/>
      <c r="K3" s="343"/>
    </row>
    <row r="4" spans="1:11" ht="16" customHeight="1" x14ac:dyDescent="0.35">
      <c r="A4" s="52" t="s">
        <v>41</v>
      </c>
      <c r="B4" s="52" t="s">
        <v>59</v>
      </c>
      <c r="C4" s="52" t="s">
        <v>60</v>
      </c>
      <c r="D4" s="23"/>
      <c r="E4" s="23" t="s">
        <v>42</v>
      </c>
      <c r="F4" s="23"/>
      <c r="G4" s="23"/>
      <c r="H4" s="52"/>
      <c r="I4" s="63"/>
      <c r="J4" s="23"/>
      <c r="K4" s="23"/>
    </row>
    <row r="5" spans="1:11" ht="16" customHeight="1" thickBot="1" x14ac:dyDescent="0.4">
      <c r="A5" s="208">
        <v>44835</v>
      </c>
      <c r="B5" s="9" t="s">
        <v>264</v>
      </c>
      <c r="C5" s="2">
        <v>1</v>
      </c>
      <c r="D5" s="2" t="s">
        <v>52</v>
      </c>
      <c r="E5" s="338" t="s">
        <v>111</v>
      </c>
      <c r="F5" s="338"/>
      <c r="G5" s="66"/>
      <c r="H5" s="2" t="s">
        <v>3</v>
      </c>
      <c r="I5" s="338" t="s">
        <v>246</v>
      </c>
      <c r="J5" s="338"/>
      <c r="K5" s="65"/>
    </row>
    <row r="6" spans="1:11" ht="16" customHeight="1" thickBot="1" x14ac:dyDescent="0.4">
      <c r="A6" s="208">
        <v>44877</v>
      </c>
      <c r="B6" s="9" t="s">
        <v>265</v>
      </c>
      <c r="C6" s="2">
        <v>2</v>
      </c>
      <c r="D6" s="2" t="s">
        <v>52</v>
      </c>
      <c r="E6" s="338" t="s">
        <v>75</v>
      </c>
      <c r="F6" s="338"/>
      <c r="G6" s="66"/>
      <c r="H6" s="90" t="s">
        <v>3</v>
      </c>
      <c r="I6" s="338" t="s">
        <v>97</v>
      </c>
      <c r="J6" s="338"/>
      <c r="K6" s="65"/>
    </row>
    <row r="7" spans="1:11" ht="16" customHeight="1" thickBot="1" x14ac:dyDescent="0.4">
      <c r="A7" s="208">
        <v>44877</v>
      </c>
      <c r="B7" s="9" t="s">
        <v>265</v>
      </c>
      <c r="C7" s="291">
        <v>3</v>
      </c>
      <c r="D7" s="2" t="s">
        <v>52</v>
      </c>
      <c r="E7" s="338" t="s">
        <v>73</v>
      </c>
      <c r="F7" s="338"/>
      <c r="G7" s="66"/>
      <c r="H7" s="90" t="s">
        <v>3</v>
      </c>
      <c r="I7" s="338" t="s">
        <v>88</v>
      </c>
      <c r="J7" s="338"/>
      <c r="K7" s="65"/>
    </row>
    <row r="8" spans="1:11" ht="16" customHeight="1" thickBot="1" x14ac:dyDescent="0.4">
      <c r="A8" s="208">
        <v>44877</v>
      </c>
      <c r="B8" s="9" t="s">
        <v>265</v>
      </c>
      <c r="C8" s="291">
        <v>4</v>
      </c>
      <c r="D8" s="2" t="s">
        <v>52</v>
      </c>
      <c r="E8" s="338" t="s">
        <v>85</v>
      </c>
      <c r="F8" s="338"/>
      <c r="G8" s="66"/>
      <c r="H8" s="90" t="s">
        <v>3</v>
      </c>
      <c r="I8" s="338" t="s">
        <v>90</v>
      </c>
      <c r="J8" s="338"/>
      <c r="K8" s="65"/>
    </row>
    <row r="9" spans="1:11" ht="16" customHeight="1" thickBot="1" x14ac:dyDescent="0.4">
      <c r="A9" s="208">
        <v>44877</v>
      </c>
      <c r="B9" s="9" t="s">
        <v>265</v>
      </c>
      <c r="C9" s="291">
        <v>5</v>
      </c>
      <c r="D9" s="2" t="s">
        <v>52</v>
      </c>
      <c r="E9" s="338" t="s">
        <v>95</v>
      </c>
      <c r="F9" s="338"/>
      <c r="G9" s="66"/>
      <c r="H9" s="90" t="s">
        <v>3</v>
      </c>
      <c r="I9" s="338" t="s">
        <v>105</v>
      </c>
      <c r="J9" s="338"/>
      <c r="K9" s="65"/>
    </row>
    <row r="10" spans="1:11" ht="16" customHeight="1" thickBot="1" x14ac:dyDescent="0.4">
      <c r="A10" s="208">
        <v>44877</v>
      </c>
      <c r="B10" s="9" t="s">
        <v>265</v>
      </c>
      <c r="C10" s="291">
        <v>6</v>
      </c>
      <c r="D10" s="2" t="s">
        <v>52</v>
      </c>
      <c r="E10" s="344" t="s">
        <v>299</v>
      </c>
      <c r="F10" s="344"/>
      <c r="G10" s="66"/>
      <c r="H10" s="90" t="s">
        <v>3</v>
      </c>
      <c r="I10" s="338" t="s">
        <v>74</v>
      </c>
      <c r="J10" s="338"/>
      <c r="K10" s="65"/>
    </row>
    <row r="11" spans="1:11" ht="16" customHeight="1" thickBot="1" x14ac:dyDescent="0.4">
      <c r="A11" s="208">
        <v>44877</v>
      </c>
      <c r="B11" s="9" t="s">
        <v>265</v>
      </c>
      <c r="C11" s="291">
        <v>7</v>
      </c>
      <c r="D11" s="2" t="s">
        <v>52</v>
      </c>
      <c r="E11" s="338" t="s">
        <v>84</v>
      </c>
      <c r="F11" s="338"/>
      <c r="G11" s="66"/>
      <c r="H11" s="90" t="s">
        <v>3</v>
      </c>
      <c r="I11" s="338" t="s">
        <v>10</v>
      </c>
      <c r="J11" s="338"/>
      <c r="K11" s="65"/>
    </row>
    <row r="12" spans="1:11" ht="16" customHeight="1" thickBot="1" x14ac:dyDescent="0.4">
      <c r="A12" s="208">
        <v>44877</v>
      </c>
      <c r="B12" s="9" t="s">
        <v>265</v>
      </c>
      <c r="C12" s="291">
        <v>8</v>
      </c>
      <c r="D12" s="2" t="s">
        <v>52</v>
      </c>
      <c r="E12" s="338" t="s">
        <v>49</v>
      </c>
      <c r="F12" s="338"/>
      <c r="G12" s="66"/>
      <c r="H12" s="90" t="s">
        <v>3</v>
      </c>
      <c r="I12" s="338" t="s">
        <v>118</v>
      </c>
      <c r="J12" s="338"/>
      <c r="K12" s="65"/>
    </row>
    <row r="13" spans="1:11" ht="16" customHeight="1" thickBot="1" x14ac:dyDescent="0.4">
      <c r="A13" s="208">
        <v>44877</v>
      </c>
      <c r="B13" s="9" t="s">
        <v>265</v>
      </c>
      <c r="C13" s="291">
        <v>9</v>
      </c>
      <c r="D13" s="2" t="s">
        <v>52</v>
      </c>
      <c r="E13" s="338" t="s">
        <v>109</v>
      </c>
      <c r="F13" s="338"/>
      <c r="G13" s="66"/>
      <c r="H13" s="2" t="s">
        <v>3</v>
      </c>
      <c r="I13" s="338" t="s">
        <v>198</v>
      </c>
      <c r="J13" s="338"/>
      <c r="K13" s="65"/>
    </row>
    <row r="14" spans="1:11" ht="16" customHeight="1" thickBot="1" x14ac:dyDescent="0.4">
      <c r="A14" s="208">
        <v>44961</v>
      </c>
      <c r="B14" s="9" t="s">
        <v>264</v>
      </c>
      <c r="C14" s="291">
        <v>10</v>
      </c>
      <c r="D14" s="2" t="s">
        <v>52</v>
      </c>
      <c r="E14" s="338"/>
      <c r="F14" s="338"/>
      <c r="G14" s="66"/>
      <c r="H14" s="2" t="s">
        <v>3</v>
      </c>
      <c r="I14" s="338"/>
      <c r="J14" s="338"/>
      <c r="K14" s="65"/>
    </row>
    <row r="15" spans="1:11" ht="16" customHeight="1" thickBot="1" x14ac:dyDescent="0.4">
      <c r="A15" s="208">
        <v>44961</v>
      </c>
      <c r="B15" s="9" t="s">
        <v>264</v>
      </c>
      <c r="C15" s="291">
        <v>11</v>
      </c>
      <c r="D15" s="2" t="s">
        <v>52</v>
      </c>
      <c r="E15" s="338"/>
      <c r="F15" s="338"/>
      <c r="G15" s="66"/>
      <c r="H15" s="2" t="s">
        <v>3</v>
      </c>
      <c r="I15" s="338"/>
      <c r="J15" s="338"/>
      <c r="K15" s="65"/>
    </row>
    <row r="16" spans="1:11" ht="16" customHeight="1" thickBot="1" x14ac:dyDescent="0.4">
      <c r="A16" s="208">
        <v>44961</v>
      </c>
      <c r="B16" s="9" t="s">
        <v>264</v>
      </c>
      <c r="C16" s="291">
        <v>12</v>
      </c>
      <c r="D16" s="2" t="s">
        <v>52</v>
      </c>
      <c r="E16" s="338"/>
      <c r="F16" s="338"/>
      <c r="G16" s="66"/>
      <c r="H16" s="2" t="s">
        <v>3</v>
      </c>
      <c r="I16" s="338"/>
      <c r="J16" s="338"/>
      <c r="K16" s="65"/>
    </row>
    <row r="17" spans="1:12" ht="16" customHeight="1" thickBot="1" x14ac:dyDescent="0.4">
      <c r="A17" s="208">
        <v>44961</v>
      </c>
      <c r="B17" s="9" t="s">
        <v>264</v>
      </c>
      <c r="C17" s="291">
        <v>13</v>
      </c>
      <c r="D17" s="2" t="s">
        <v>52</v>
      </c>
      <c r="E17" s="338"/>
      <c r="F17" s="338"/>
      <c r="G17" s="66"/>
      <c r="H17" s="2" t="s">
        <v>3</v>
      </c>
      <c r="I17" s="338"/>
      <c r="J17" s="338"/>
      <c r="K17" s="65"/>
    </row>
    <row r="18" spans="1:12" ht="16" customHeight="1" thickBot="1" x14ac:dyDescent="0.4">
      <c r="A18" s="208">
        <v>44982</v>
      </c>
      <c r="B18" s="9" t="s">
        <v>264</v>
      </c>
      <c r="C18" s="291">
        <v>14</v>
      </c>
      <c r="D18" s="45" t="s">
        <v>52</v>
      </c>
      <c r="E18" s="341"/>
      <c r="F18" s="341"/>
      <c r="G18" s="66"/>
      <c r="H18" s="2" t="s">
        <v>3</v>
      </c>
      <c r="I18" s="339"/>
      <c r="J18" s="339"/>
      <c r="K18" s="65"/>
      <c r="L18" s="1" t="s">
        <v>300</v>
      </c>
    </row>
    <row r="19" spans="1:12" ht="16" customHeight="1" thickBot="1" x14ac:dyDescent="0.4">
      <c r="A19" s="208">
        <v>44982</v>
      </c>
      <c r="B19" s="9" t="s">
        <v>264</v>
      </c>
      <c r="C19" s="291">
        <v>15</v>
      </c>
      <c r="D19" s="45" t="s">
        <v>52</v>
      </c>
      <c r="E19" s="341"/>
      <c r="F19" s="341"/>
      <c r="G19" s="66"/>
      <c r="H19" s="2" t="s">
        <v>3</v>
      </c>
      <c r="I19" s="339"/>
      <c r="J19" s="339"/>
      <c r="K19" s="65"/>
      <c r="L19" s="1" t="s">
        <v>300</v>
      </c>
    </row>
    <row r="20" spans="1:12" ht="16" customHeight="1" thickBot="1" x14ac:dyDescent="0.4">
      <c r="A20" s="208">
        <v>44982</v>
      </c>
      <c r="B20" s="9" t="s">
        <v>294</v>
      </c>
      <c r="C20" s="291">
        <v>16</v>
      </c>
      <c r="D20" s="45" t="s">
        <v>52</v>
      </c>
      <c r="E20" s="341"/>
      <c r="F20" s="341"/>
      <c r="G20" s="66"/>
      <c r="H20" s="2" t="s">
        <v>3</v>
      </c>
      <c r="I20" s="339"/>
      <c r="J20" s="339"/>
      <c r="K20" s="65"/>
      <c r="L20" s="1" t="s">
        <v>301</v>
      </c>
    </row>
    <row r="21" spans="1:12" ht="16" customHeight="1" thickBot="1" x14ac:dyDescent="0.4">
      <c r="A21" s="208">
        <v>44982</v>
      </c>
      <c r="B21" s="9" t="s">
        <v>294</v>
      </c>
      <c r="C21" s="291">
        <v>17</v>
      </c>
      <c r="D21" s="45" t="s">
        <v>52</v>
      </c>
      <c r="E21" s="341"/>
      <c r="F21" s="341"/>
      <c r="G21" s="66"/>
      <c r="H21" s="2" t="s">
        <v>3</v>
      </c>
      <c r="I21" s="339"/>
      <c r="J21" s="339"/>
      <c r="K21" s="65"/>
      <c r="L21" s="1" t="s">
        <v>302</v>
      </c>
    </row>
    <row r="22" spans="1:12" ht="16" customHeight="1" x14ac:dyDescent="0.35">
      <c r="A22" s="208"/>
      <c r="B22" s="9"/>
      <c r="C22" s="2"/>
      <c r="D22" s="45"/>
      <c r="E22" s="46"/>
      <c r="F22" s="46"/>
      <c r="G22" s="45"/>
      <c r="H22" s="2"/>
      <c r="J22" s="1"/>
    </row>
    <row r="23" spans="1:12" ht="16" customHeight="1" x14ac:dyDescent="0.35">
      <c r="A23" s="208"/>
      <c r="B23" s="9"/>
      <c r="C23" s="2"/>
      <c r="F23" s="54"/>
      <c r="G23" s="1"/>
      <c r="H23" s="2"/>
      <c r="J23" s="1"/>
    </row>
    <row r="24" spans="1:12" ht="16" customHeight="1" x14ac:dyDescent="0.35">
      <c r="A24" s="208"/>
      <c r="B24" s="9"/>
      <c r="C24" s="23" t="s">
        <v>303</v>
      </c>
      <c r="D24" s="15"/>
      <c r="E24" s="15"/>
      <c r="F24" s="15"/>
      <c r="G24" s="51"/>
      <c r="H24" s="62"/>
      <c r="I24" s="15"/>
      <c r="J24" s="1"/>
    </row>
    <row r="25" spans="1:12" ht="16" customHeight="1" x14ac:dyDescent="0.35">
      <c r="A25" s="208"/>
      <c r="B25" s="9"/>
      <c r="C25" s="2"/>
      <c r="F25" s="54"/>
      <c r="G25" s="1"/>
      <c r="H25" s="2"/>
      <c r="J25" s="1"/>
    </row>
    <row r="26" spans="1:12" ht="16" customHeight="1" x14ac:dyDescent="0.35">
      <c r="A26" s="208">
        <v>44982</v>
      </c>
      <c r="B26" s="9" t="s">
        <v>264</v>
      </c>
      <c r="C26" s="2">
        <v>1</v>
      </c>
      <c r="D26" s="45" t="s">
        <v>53</v>
      </c>
      <c r="E26" s="341"/>
      <c r="F26" s="341"/>
      <c r="G26" s="4"/>
      <c r="H26" s="2" t="s">
        <v>3</v>
      </c>
      <c r="I26" s="338"/>
      <c r="J26" s="338"/>
      <c r="K26" s="4"/>
      <c r="L26" s="1" t="s">
        <v>300</v>
      </c>
    </row>
    <row r="27" spans="1:12" ht="16" customHeight="1" x14ac:dyDescent="0.35">
      <c r="A27" s="208">
        <v>44982</v>
      </c>
      <c r="B27" s="9" t="s">
        <v>264</v>
      </c>
      <c r="C27" s="2">
        <v>2</v>
      </c>
      <c r="D27" s="45" t="s">
        <v>53</v>
      </c>
      <c r="E27" s="341"/>
      <c r="F27" s="341"/>
      <c r="G27" s="4"/>
      <c r="H27" s="2" t="s">
        <v>3</v>
      </c>
      <c r="I27" s="338"/>
      <c r="J27" s="338"/>
      <c r="K27" s="4"/>
      <c r="L27" s="1" t="s">
        <v>300</v>
      </c>
    </row>
    <row r="28" spans="1:12" ht="16" customHeight="1" x14ac:dyDescent="0.35">
      <c r="A28" s="208">
        <v>44982</v>
      </c>
      <c r="B28" s="9" t="s">
        <v>294</v>
      </c>
      <c r="C28" s="2">
        <v>3</v>
      </c>
      <c r="D28" s="45" t="s">
        <v>53</v>
      </c>
      <c r="E28" s="342"/>
      <c r="F28" s="342"/>
      <c r="G28" s="4"/>
      <c r="H28" s="2" t="s">
        <v>3</v>
      </c>
      <c r="I28" s="339"/>
      <c r="J28" s="339"/>
      <c r="K28" s="4"/>
      <c r="L28" s="1" t="s">
        <v>301</v>
      </c>
    </row>
    <row r="29" spans="1:12" ht="16" customHeight="1" x14ac:dyDescent="0.35">
      <c r="A29" s="208"/>
      <c r="B29" s="9"/>
      <c r="C29" s="2"/>
      <c r="F29" s="1"/>
      <c r="G29" s="1"/>
      <c r="H29" s="2"/>
      <c r="J29" s="1"/>
    </row>
    <row r="30" spans="1:12" ht="16" customHeight="1" x14ac:dyDescent="0.35">
      <c r="A30" s="208"/>
      <c r="B30" s="9"/>
      <c r="C30" s="2"/>
      <c r="F30" s="1"/>
      <c r="G30" s="1"/>
      <c r="H30" s="2"/>
      <c r="J30" s="1"/>
    </row>
    <row r="31" spans="1:12" ht="16" customHeight="1" x14ac:dyDescent="0.35">
      <c r="A31" s="208"/>
      <c r="B31" s="9"/>
      <c r="C31" s="2"/>
      <c r="F31" s="1"/>
      <c r="G31" s="1"/>
      <c r="H31" s="2"/>
      <c r="J31" s="1"/>
    </row>
    <row r="32" spans="1:12" ht="16" customHeight="1" x14ac:dyDescent="0.35">
      <c r="A32" s="208"/>
      <c r="B32" s="9"/>
      <c r="C32" s="2"/>
      <c r="F32" s="1"/>
      <c r="G32" s="1"/>
      <c r="H32" s="2"/>
      <c r="J32" s="1"/>
    </row>
    <row r="33" spans="1:1" ht="16" customHeight="1" x14ac:dyDescent="0.35">
      <c r="A33" s="208"/>
    </row>
  </sheetData>
  <customSheetViews>
    <customSheetView guid="{AAE82BF8-1FB9-41DC-B9E7-0513034FDB60}" showRuler="0" topLeftCell="A28">
      <selection activeCell="A40" sqref="A40:A41"/>
      <rowBreaks count="2" manualBreakCount="2">
        <brk id="36" max="8" man="1"/>
        <brk id="62" max="8" man="1"/>
      </rowBreaks>
      <pageMargins left="0.59055118110236227" right="0.19685039370078741" top="0.39370078740157483" bottom="0.39370078740157483" header="0" footer="0"/>
      <pageSetup paperSize="9" scale="98" orientation="portrait" r:id="rId1"/>
      <headerFooter alignWithMargins="0"/>
    </customSheetView>
  </customSheetViews>
  <mergeCells count="41">
    <mergeCell ref="I8:J8"/>
    <mergeCell ref="I9:J9"/>
    <mergeCell ref="I21:J21"/>
    <mergeCell ref="I18:J18"/>
    <mergeCell ref="I19:J19"/>
    <mergeCell ref="E8:F8"/>
    <mergeCell ref="E5:F5"/>
    <mergeCell ref="E6:F6"/>
    <mergeCell ref="E11:F11"/>
    <mergeCell ref="E12:F12"/>
    <mergeCell ref="J3:K3"/>
    <mergeCell ref="I13:J13"/>
    <mergeCell ref="I14:J14"/>
    <mergeCell ref="E15:F15"/>
    <mergeCell ref="I15:J15"/>
    <mergeCell ref="E9:F9"/>
    <mergeCell ref="E10:F10"/>
    <mergeCell ref="E13:F13"/>
    <mergeCell ref="E14:F14"/>
    <mergeCell ref="I10:J10"/>
    <mergeCell ref="I11:J11"/>
    <mergeCell ref="I12:J12"/>
    <mergeCell ref="I5:J5"/>
    <mergeCell ref="I6:J6"/>
    <mergeCell ref="I7:J7"/>
    <mergeCell ref="E7:F7"/>
    <mergeCell ref="E21:F21"/>
    <mergeCell ref="E27:F27"/>
    <mergeCell ref="I27:J27"/>
    <mergeCell ref="E28:F28"/>
    <mergeCell ref="I28:J28"/>
    <mergeCell ref="E26:F26"/>
    <mergeCell ref="I26:J26"/>
    <mergeCell ref="E16:F16"/>
    <mergeCell ref="I16:J16"/>
    <mergeCell ref="E17:F17"/>
    <mergeCell ref="I17:J17"/>
    <mergeCell ref="I20:J20"/>
    <mergeCell ref="E18:F18"/>
    <mergeCell ref="E19:F19"/>
    <mergeCell ref="E20:F20"/>
  </mergeCells>
  <phoneticPr fontId="0" type="noConversion"/>
  <pageMargins left="0.25" right="0.25" top="0.75" bottom="0.75" header="0.3" footer="0.3"/>
  <pageSetup paperSize="9" scale="9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48562"/>
  <sheetViews>
    <sheetView topLeftCell="A7" workbookViewId="0">
      <selection activeCell="K5" sqref="K5:L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229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328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"/>
      <c r="B6" s="60" t="s">
        <v>61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"/>
      <c r="B7" s="2" t="s">
        <v>4</v>
      </c>
      <c r="C7" s="36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v>1</v>
      </c>
      <c r="B9" s="45" t="s">
        <v>230</v>
      </c>
      <c r="C9" s="46" t="s">
        <v>75</v>
      </c>
      <c r="D9" s="19">
        <v>2355</v>
      </c>
      <c r="E9" s="2"/>
      <c r="F9" s="4">
        <v>2</v>
      </c>
      <c r="G9" s="54" t="s">
        <v>10</v>
      </c>
      <c r="H9" s="4">
        <v>2473</v>
      </c>
      <c r="I9" s="2"/>
      <c r="J9" s="4">
        <v>8</v>
      </c>
      <c r="K9" s="2"/>
    </row>
    <row r="10" spans="1:20" s="14" customFormat="1" ht="18" customHeight="1" x14ac:dyDescent="0.35">
      <c r="A10" s="2">
        <f>A9+1</f>
        <v>2</v>
      </c>
      <c r="B10" s="271" t="s">
        <v>230</v>
      </c>
      <c r="C10" s="46" t="s">
        <v>74</v>
      </c>
      <c r="D10" s="19">
        <v>2295</v>
      </c>
      <c r="E10" s="2"/>
      <c r="F10" s="4">
        <v>10</v>
      </c>
      <c r="G10" s="54" t="s">
        <v>208</v>
      </c>
      <c r="H10" s="4">
        <v>1828</v>
      </c>
      <c r="I10" s="2"/>
      <c r="J10" s="4">
        <v>0</v>
      </c>
      <c r="K10" s="1"/>
    </row>
    <row r="11" spans="1:20" s="43" customFormat="1" ht="18" customHeight="1" x14ac:dyDescent="0.35">
      <c r="A11" s="2">
        <f t="shared" ref="A11:A16" si="0">A10+1</f>
        <v>3</v>
      </c>
      <c r="B11" s="271" t="s">
        <v>230</v>
      </c>
      <c r="C11" s="46" t="s">
        <v>49</v>
      </c>
      <c r="D11" s="19">
        <v>2203</v>
      </c>
      <c r="E11" s="2"/>
      <c r="F11" s="4">
        <v>6</v>
      </c>
      <c r="G11" s="54" t="s">
        <v>48</v>
      </c>
      <c r="H11" s="4">
        <v>2082</v>
      </c>
      <c r="I11" s="213"/>
      <c r="J11" s="4">
        <v>4</v>
      </c>
      <c r="K11" s="42"/>
    </row>
    <row r="12" spans="1:20" ht="18" customHeight="1" x14ac:dyDescent="0.35">
      <c r="A12" s="2">
        <f t="shared" si="0"/>
        <v>4</v>
      </c>
      <c r="B12" s="222" t="s">
        <v>209</v>
      </c>
      <c r="C12" s="221" t="s">
        <v>199</v>
      </c>
      <c r="D12" s="19">
        <v>2041</v>
      </c>
      <c r="E12" s="220"/>
      <c r="F12" s="4">
        <v>4</v>
      </c>
      <c r="G12" s="223" t="s">
        <v>106</v>
      </c>
      <c r="H12" s="4">
        <v>2084</v>
      </c>
      <c r="I12" s="220"/>
      <c r="J12" s="4">
        <v>6</v>
      </c>
      <c r="K12" s="1"/>
    </row>
    <row r="13" spans="1:20" ht="18" customHeight="1" x14ac:dyDescent="0.35">
      <c r="A13" s="2">
        <f t="shared" si="0"/>
        <v>5</v>
      </c>
      <c r="B13" s="271" t="s">
        <v>209</v>
      </c>
      <c r="C13" s="221" t="s">
        <v>86</v>
      </c>
      <c r="D13" s="19">
        <v>2095</v>
      </c>
      <c r="E13" s="220"/>
      <c r="F13" s="4">
        <v>1</v>
      </c>
      <c r="G13" s="223" t="s">
        <v>103</v>
      </c>
      <c r="H13" s="4">
        <v>2319</v>
      </c>
      <c r="I13" s="220"/>
      <c r="J13" s="4">
        <v>9</v>
      </c>
      <c r="K13" s="1"/>
    </row>
    <row r="14" spans="1:20" ht="18" customHeight="1" x14ac:dyDescent="0.35">
      <c r="A14" s="2">
        <f t="shared" si="0"/>
        <v>6</v>
      </c>
      <c r="B14" s="271" t="s">
        <v>209</v>
      </c>
      <c r="C14" s="221" t="s">
        <v>84</v>
      </c>
      <c r="D14" s="19">
        <v>2165</v>
      </c>
      <c r="E14" s="220"/>
      <c r="F14" s="4">
        <v>8</v>
      </c>
      <c r="G14" s="223" t="s">
        <v>88</v>
      </c>
      <c r="H14" s="4">
        <v>2147</v>
      </c>
      <c r="I14" s="220"/>
      <c r="J14" s="4">
        <v>2</v>
      </c>
      <c r="K14" s="1"/>
    </row>
    <row r="15" spans="1:20" s="14" customFormat="1" ht="18" customHeight="1" x14ac:dyDescent="0.35">
      <c r="A15" s="2">
        <f t="shared" si="0"/>
        <v>7</v>
      </c>
      <c r="B15" s="222" t="s">
        <v>231</v>
      </c>
      <c r="C15" s="221" t="s">
        <v>73</v>
      </c>
      <c r="D15" s="279">
        <v>2039</v>
      </c>
      <c r="E15" s="220"/>
      <c r="F15" s="44">
        <v>10</v>
      </c>
      <c r="G15" s="223" t="s">
        <v>12</v>
      </c>
      <c r="H15" s="4">
        <v>1685</v>
      </c>
      <c r="I15" s="220"/>
      <c r="J15" s="4">
        <v>0</v>
      </c>
      <c r="K15" s="1"/>
    </row>
    <row r="16" spans="1:20" ht="18" customHeight="1" x14ac:dyDescent="0.35">
      <c r="A16" s="270">
        <f t="shared" si="0"/>
        <v>8</v>
      </c>
      <c r="B16" s="271" t="s">
        <v>231</v>
      </c>
      <c r="C16" s="46" t="s">
        <v>90</v>
      </c>
      <c r="D16" s="49">
        <v>2191</v>
      </c>
      <c r="E16" s="2"/>
      <c r="F16" s="45">
        <v>10</v>
      </c>
      <c r="G16" s="223" t="s">
        <v>91</v>
      </c>
      <c r="H16" s="4">
        <v>1987</v>
      </c>
      <c r="I16" s="2"/>
      <c r="J16" s="4">
        <v>0</v>
      </c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230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2" t="s">
        <v>65</v>
      </c>
      <c r="C18" s="57"/>
      <c r="D18" s="49"/>
      <c r="E18" s="45"/>
      <c r="F18" s="45"/>
      <c r="G18" s="223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6"/>
      <c r="C19" s="56"/>
      <c r="D19" s="40"/>
      <c r="E19" s="2"/>
      <c r="F19" s="2"/>
      <c r="G19" s="22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A16+1</f>
        <v>9</v>
      </c>
      <c r="B20" s="45" t="s">
        <v>231</v>
      </c>
      <c r="C20" s="46" t="s">
        <v>95</v>
      </c>
      <c r="D20" s="19">
        <v>1927</v>
      </c>
      <c r="E20" s="2"/>
      <c r="F20" s="4">
        <v>8</v>
      </c>
      <c r="G20" s="223" t="s">
        <v>89</v>
      </c>
      <c r="H20" s="19">
        <v>1874</v>
      </c>
      <c r="I20" s="2"/>
      <c r="J20" s="4">
        <v>2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 t="shared" ref="A21:A27" si="1">A20+1</f>
        <v>10</v>
      </c>
      <c r="B21" s="45" t="s">
        <v>232</v>
      </c>
      <c r="C21" s="46" t="s">
        <v>85</v>
      </c>
      <c r="D21" s="19">
        <v>2105</v>
      </c>
      <c r="E21" s="2"/>
      <c r="F21" s="4">
        <v>10</v>
      </c>
      <c r="G21" s="223" t="s">
        <v>109</v>
      </c>
      <c r="H21" s="19">
        <v>1983</v>
      </c>
      <c r="I21" s="2"/>
      <c r="J21" s="4">
        <v>0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">
        <f t="shared" si="1"/>
        <v>11</v>
      </c>
      <c r="B22" s="271" t="s">
        <v>232</v>
      </c>
      <c r="C22" s="46" t="s">
        <v>58</v>
      </c>
      <c r="D22" s="19">
        <v>1925</v>
      </c>
      <c r="E22" s="2"/>
      <c r="F22" s="4">
        <v>0</v>
      </c>
      <c r="G22" s="224" t="s">
        <v>111</v>
      </c>
      <c r="H22" s="19">
        <v>2176</v>
      </c>
      <c r="I22" s="2"/>
      <c r="J22" s="4">
        <v>10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12</v>
      </c>
      <c r="B23" s="271" t="s">
        <v>232</v>
      </c>
      <c r="C23" s="46" t="s">
        <v>104</v>
      </c>
      <c r="D23" s="19">
        <v>1930</v>
      </c>
      <c r="E23" s="2"/>
      <c r="F23" s="4">
        <v>2</v>
      </c>
      <c r="G23" s="223" t="s">
        <v>105</v>
      </c>
      <c r="H23" s="19">
        <v>2040</v>
      </c>
      <c r="I23" s="2"/>
      <c r="J23" s="4">
        <v>8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">
        <f t="shared" si="1"/>
        <v>13</v>
      </c>
      <c r="B24" s="271" t="s">
        <v>233</v>
      </c>
      <c r="C24" s="46" t="s">
        <v>22</v>
      </c>
      <c r="D24" s="19">
        <v>1776</v>
      </c>
      <c r="E24" s="2"/>
      <c r="F24" s="4">
        <v>4</v>
      </c>
      <c r="G24" s="54" t="s">
        <v>93</v>
      </c>
      <c r="H24" s="19">
        <v>1836</v>
      </c>
      <c r="I24" s="2"/>
      <c r="J24" s="4">
        <v>6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14</v>
      </c>
      <c r="B25" s="271" t="s">
        <v>233</v>
      </c>
      <c r="C25" s="46" t="s">
        <v>107</v>
      </c>
      <c r="D25" s="19">
        <v>1844</v>
      </c>
      <c r="E25" s="2"/>
      <c r="F25" s="4">
        <v>10</v>
      </c>
      <c r="G25" s="54" t="s">
        <v>116</v>
      </c>
      <c r="H25" s="19">
        <v>1644</v>
      </c>
      <c r="I25" s="2"/>
      <c r="J25" s="4">
        <v>0</v>
      </c>
      <c r="K25" s="2"/>
    </row>
    <row r="26" spans="1:23" s="38" customFormat="1" ht="18" customHeight="1" x14ac:dyDescent="0.35">
      <c r="A26" s="2">
        <f t="shared" si="1"/>
        <v>15</v>
      </c>
      <c r="B26" s="271" t="s">
        <v>234</v>
      </c>
      <c r="C26" s="88" t="s">
        <v>235</v>
      </c>
      <c r="D26" s="19">
        <v>1991</v>
      </c>
      <c r="E26" s="87"/>
      <c r="F26" s="4">
        <v>8</v>
      </c>
      <c r="G26" s="54" t="s">
        <v>99</v>
      </c>
      <c r="H26" s="19">
        <v>1932</v>
      </c>
      <c r="I26" s="87"/>
      <c r="J26" s="4">
        <v>2</v>
      </c>
      <c r="K26" s="73"/>
    </row>
    <row r="27" spans="1:23" s="14" customFormat="1" ht="18" customHeight="1" x14ac:dyDescent="0.35">
      <c r="A27" s="2">
        <f t="shared" si="1"/>
        <v>16</v>
      </c>
      <c r="B27" s="271" t="s">
        <v>234</v>
      </c>
      <c r="C27" s="226" t="s">
        <v>115</v>
      </c>
      <c r="D27" s="19">
        <v>1625</v>
      </c>
      <c r="E27" s="87"/>
      <c r="F27" s="4">
        <v>2</v>
      </c>
      <c r="G27" s="54" t="s">
        <v>57</v>
      </c>
      <c r="H27" s="19">
        <v>1787</v>
      </c>
      <c r="I27" s="87"/>
      <c r="J27" s="4">
        <v>8</v>
      </c>
      <c r="K27" s="2"/>
      <c r="Q27" s="37"/>
    </row>
    <row r="28" spans="1:23" ht="18" customHeight="1" x14ac:dyDescent="0.35">
      <c r="A28" s="2"/>
      <c r="B28" s="2"/>
      <c r="H28" s="13"/>
      <c r="I28" s="2"/>
      <c r="J28" s="2"/>
      <c r="K28" s="2"/>
    </row>
    <row r="1048562" spans="2:3" ht="18" customHeight="1" x14ac:dyDescent="0.35">
      <c r="B1048562" s="87"/>
      <c r="C1048562" s="1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18" type="noConversion"/>
  <hyperlinks>
    <hyperlink ref="K5:L5" location="FORSIDE!A1" display="Forside" xr:uid="{00000000-0004-0000-0400-000000000000}"/>
  </hyperlinks>
  <printOptions gridLines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4"/>
  <dimension ref="A1:W40"/>
  <sheetViews>
    <sheetView topLeftCell="A7" workbookViewId="0">
      <selection activeCell="E11" sqref="E11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236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329</v>
      </c>
      <c r="E5" s="339"/>
      <c r="F5" s="339"/>
      <c r="G5" s="339"/>
      <c r="H5" s="339"/>
      <c r="I5" s="339"/>
      <c r="J5" s="339"/>
      <c r="K5" s="1"/>
    </row>
    <row r="6" spans="1:20" ht="18" customHeight="1" x14ac:dyDescent="0.35">
      <c r="A6" s="2"/>
      <c r="B6" s="78" t="s">
        <v>64</v>
      </c>
      <c r="C6" s="20"/>
      <c r="D6" s="13"/>
      <c r="E6" s="2"/>
      <c r="F6" s="2"/>
      <c r="G6" s="1"/>
      <c r="H6" s="13"/>
      <c r="I6" s="2"/>
      <c r="J6" s="2"/>
      <c r="K6" s="331" t="s">
        <v>202</v>
      </c>
      <c r="L6" s="33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f>'17. Sept. '!A27+1</f>
        <v>17</v>
      </c>
      <c r="B9" s="271" t="s">
        <v>234</v>
      </c>
      <c r="C9" s="46" t="s">
        <v>113</v>
      </c>
      <c r="D9" s="19">
        <v>1881</v>
      </c>
      <c r="E9" s="2"/>
      <c r="F9" s="4">
        <v>8</v>
      </c>
      <c r="G9" s="54" t="s">
        <v>110</v>
      </c>
      <c r="H9" s="4">
        <v>1829</v>
      </c>
      <c r="I9" s="2"/>
      <c r="J9" s="4">
        <v>2</v>
      </c>
      <c r="K9" s="2"/>
    </row>
    <row r="10" spans="1:20" s="43" customFormat="1" ht="18" customHeight="1" x14ac:dyDescent="0.35">
      <c r="A10" s="77">
        <f>A9+1</f>
        <v>18</v>
      </c>
      <c r="B10" s="53" t="s">
        <v>233</v>
      </c>
      <c r="C10" s="57" t="s">
        <v>108</v>
      </c>
      <c r="D10" s="305"/>
      <c r="E10" s="77"/>
      <c r="F10" s="306"/>
      <c r="G10" s="230" t="s">
        <v>112</v>
      </c>
      <c r="H10" s="306"/>
      <c r="I10" s="77"/>
      <c r="J10" s="306"/>
      <c r="K10" s="42"/>
    </row>
    <row r="11" spans="1:20" s="43" customFormat="1" ht="18" customHeight="1" x14ac:dyDescent="0.35">
      <c r="A11" s="270">
        <f>A10+1</f>
        <v>19</v>
      </c>
      <c r="B11" s="2" t="s">
        <v>76</v>
      </c>
      <c r="C11" s="46" t="s">
        <v>97</v>
      </c>
      <c r="D11" s="19">
        <v>1774</v>
      </c>
      <c r="E11" s="2"/>
      <c r="F11" s="4">
        <v>1</v>
      </c>
      <c r="G11" s="54" t="s">
        <v>217</v>
      </c>
      <c r="H11" s="4">
        <v>1934</v>
      </c>
      <c r="I11" s="238"/>
      <c r="J11" s="4">
        <v>9</v>
      </c>
      <c r="K11" s="42"/>
    </row>
    <row r="12" spans="1:20" ht="18" customHeight="1" x14ac:dyDescent="0.35">
      <c r="A12" s="270">
        <f>A11+1</f>
        <v>20</v>
      </c>
      <c r="B12" s="87" t="s">
        <v>76</v>
      </c>
      <c r="C12" s="46" t="s">
        <v>114</v>
      </c>
      <c r="D12" s="19">
        <v>1801</v>
      </c>
      <c r="E12" s="2"/>
      <c r="F12" s="4">
        <v>0</v>
      </c>
      <c r="G12" s="54" t="s">
        <v>216</v>
      </c>
      <c r="H12" s="4">
        <v>1866</v>
      </c>
      <c r="I12" s="2"/>
      <c r="J12" s="4">
        <v>10</v>
      </c>
      <c r="K12" s="1"/>
    </row>
    <row r="13" spans="1:20" ht="18" customHeight="1" x14ac:dyDescent="0.35">
      <c r="A13" s="2">
        <f t="shared" ref="A13:A16" si="0">A12+1</f>
        <v>21</v>
      </c>
      <c r="B13" s="87" t="s">
        <v>92</v>
      </c>
      <c r="C13" s="46" t="s">
        <v>219</v>
      </c>
      <c r="D13" s="19">
        <v>1821</v>
      </c>
      <c r="E13" s="2"/>
      <c r="F13" s="4">
        <v>10</v>
      </c>
      <c r="G13" s="54" t="s">
        <v>220</v>
      </c>
      <c r="H13" s="4">
        <v>1512</v>
      </c>
      <c r="I13" s="2"/>
      <c r="J13" s="4">
        <v>0</v>
      </c>
      <c r="K13" s="1"/>
    </row>
    <row r="14" spans="1:20" ht="18" customHeight="1" x14ac:dyDescent="0.35">
      <c r="A14" s="2">
        <f t="shared" si="0"/>
        <v>22</v>
      </c>
      <c r="B14" s="304" t="s">
        <v>232</v>
      </c>
      <c r="C14" s="303" t="s">
        <v>111</v>
      </c>
      <c r="D14" s="19">
        <v>2134</v>
      </c>
      <c r="E14" s="301"/>
      <c r="F14" s="4">
        <v>6</v>
      </c>
      <c r="G14" s="54" t="s">
        <v>85</v>
      </c>
      <c r="H14" s="4">
        <v>2114</v>
      </c>
      <c r="I14" s="301"/>
      <c r="J14" s="4">
        <v>4</v>
      </c>
      <c r="K14" s="1"/>
    </row>
    <row r="15" spans="1:20" s="14" customFormat="1" ht="18" customHeight="1" x14ac:dyDescent="0.35">
      <c r="A15" s="2">
        <f t="shared" si="0"/>
        <v>23</v>
      </c>
      <c r="B15" s="270" t="s">
        <v>80</v>
      </c>
      <c r="C15" s="46" t="s">
        <v>82</v>
      </c>
      <c r="D15" s="19">
        <v>1805</v>
      </c>
      <c r="E15" s="2"/>
      <c r="F15" s="4">
        <v>8</v>
      </c>
      <c r="G15" s="54" t="s">
        <v>83</v>
      </c>
      <c r="H15" s="4">
        <v>1756</v>
      </c>
      <c r="I15" s="2"/>
      <c r="J15" s="4">
        <v>2</v>
      </c>
      <c r="K15" s="1"/>
    </row>
    <row r="16" spans="1:20" ht="18" customHeight="1" x14ac:dyDescent="0.35">
      <c r="A16" s="2">
        <f t="shared" si="0"/>
        <v>24</v>
      </c>
      <c r="B16" s="271" t="s">
        <v>233</v>
      </c>
      <c r="C16" s="46" t="s">
        <v>93</v>
      </c>
      <c r="D16" s="19">
        <v>1966</v>
      </c>
      <c r="E16" s="2"/>
      <c r="F16" s="4">
        <v>7</v>
      </c>
      <c r="G16" s="54" t="s">
        <v>116</v>
      </c>
      <c r="H16" s="4">
        <v>1872</v>
      </c>
      <c r="I16" s="2"/>
      <c r="J16" s="4">
        <v>3</v>
      </c>
      <c r="K16" s="1"/>
    </row>
    <row r="17" spans="1:23" s="38" customFormat="1" ht="18" customHeight="1" x14ac:dyDescent="0.35">
      <c r="A17" s="78">
        <v>29</v>
      </c>
      <c r="B17" s="74" t="s">
        <v>209</v>
      </c>
      <c r="C17" s="240" t="s">
        <v>106</v>
      </c>
      <c r="D17" s="307">
        <v>2335</v>
      </c>
      <c r="E17" s="78"/>
      <c r="F17" s="308">
        <v>10</v>
      </c>
      <c r="G17" s="309" t="s">
        <v>88</v>
      </c>
      <c r="H17" s="307">
        <v>2178</v>
      </c>
      <c r="I17" s="78"/>
      <c r="J17" s="308">
        <v>0</v>
      </c>
      <c r="K17" s="79"/>
      <c r="S17" s="74"/>
      <c r="T17" s="240"/>
      <c r="U17" s="75"/>
      <c r="V17" s="74"/>
      <c r="W17" s="74"/>
    </row>
    <row r="18" spans="1:23" ht="18" customHeight="1" x14ac:dyDescent="0.35">
      <c r="A18" s="77"/>
      <c r="B18" s="53"/>
      <c r="C18" s="57"/>
      <c r="D18" s="81"/>
      <c r="E18" s="53"/>
      <c r="F18" s="80"/>
      <c r="G18" s="56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270" t="s">
        <v>65</v>
      </c>
      <c r="C19" s="57"/>
      <c r="D19" s="49"/>
      <c r="E19" s="45"/>
      <c r="F19" s="45"/>
      <c r="G19" s="54"/>
      <c r="H19" s="2"/>
      <c r="I19" s="2"/>
      <c r="J19" s="2"/>
      <c r="K19" s="1"/>
      <c r="S19" s="45"/>
      <c r="T19" s="46"/>
      <c r="U19" s="49"/>
      <c r="V19" s="45"/>
      <c r="W19" s="45"/>
    </row>
    <row r="20" spans="1:23" ht="18" customHeight="1" x14ac:dyDescent="0.35">
      <c r="A20" s="2"/>
      <c r="B20" s="77"/>
      <c r="C20" s="56"/>
      <c r="D20" s="40"/>
      <c r="E20" s="2"/>
      <c r="F20" s="2"/>
      <c r="G20" s="46"/>
      <c r="H20" s="13"/>
      <c r="I20" s="2"/>
      <c r="J20" s="2"/>
      <c r="K20" s="2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>A16+1</f>
        <v>25</v>
      </c>
      <c r="B21" s="45" t="s">
        <v>98</v>
      </c>
      <c r="C21" s="46" t="s">
        <v>11</v>
      </c>
      <c r="D21" s="19">
        <v>1802</v>
      </c>
      <c r="E21" s="2"/>
      <c r="F21" s="4">
        <v>10</v>
      </c>
      <c r="G21" s="54" t="s">
        <v>100</v>
      </c>
      <c r="H21" s="19">
        <v>1517</v>
      </c>
      <c r="I21" s="2"/>
      <c r="J21" s="4">
        <v>0</v>
      </c>
      <c r="K21" s="1"/>
      <c r="S21" s="45"/>
      <c r="T21" s="46"/>
      <c r="U21" s="49"/>
      <c r="V21" s="45"/>
      <c r="W21" s="45"/>
    </row>
    <row r="22" spans="1:23" s="14" customFormat="1" ht="18" customHeight="1" x14ac:dyDescent="0.35">
      <c r="A22" s="2">
        <f t="shared" ref="A22:A27" si="1">A21+1</f>
        <v>26</v>
      </c>
      <c r="B22" s="271" t="s">
        <v>98</v>
      </c>
      <c r="C22" s="226" t="s">
        <v>101</v>
      </c>
      <c r="D22" s="19" t="s">
        <v>348</v>
      </c>
      <c r="E22" s="2"/>
      <c r="F22" s="4"/>
      <c r="G22" s="54" t="s">
        <v>96</v>
      </c>
      <c r="H22" s="19">
        <v>1361</v>
      </c>
      <c r="I22" s="2"/>
      <c r="J22" s="4">
        <v>10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27</v>
      </c>
      <c r="B23" s="271" t="s">
        <v>98</v>
      </c>
      <c r="C23" s="215" t="s">
        <v>225</v>
      </c>
      <c r="D23" s="19">
        <v>1787</v>
      </c>
      <c r="E23" s="214"/>
      <c r="F23" s="4">
        <v>10</v>
      </c>
      <c r="G23" s="54" t="s">
        <v>102</v>
      </c>
      <c r="H23" s="19">
        <v>1632</v>
      </c>
      <c r="I23" s="214"/>
      <c r="J23" s="4">
        <v>0</v>
      </c>
      <c r="K23" s="1"/>
      <c r="S23" s="45"/>
      <c r="T23" s="46"/>
      <c r="U23" s="49"/>
      <c r="V23" s="45"/>
      <c r="W23" s="45"/>
    </row>
    <row r="24" spans="1:23" ht="18" customHeight="1" x14ac:dyDescent="0.35">
      <c r="A24" s="2">
        <f t="shared" si="1"/>
        <v>28</v>
      </c>
      <c r="B24" s="216" t="s">
        <v>209</v>
      </c>
      <c r="C24" s="215" t="s">
        <v>237</v>
      </c>
      <c r="D24" s="19">
        <v>2431</v>
      </c>
      <c r="E24" s="214"/>
      <c r="F24" s="4">
        <v>10</v>
      </c>
      <c r="G24" s="54" t="s">
        <v>199</v>
      </c>
      <c r="H24" s="19">
        <v>1949</v>
      </c>
      <c r="I24" s="214"/>
      <c r="J24" s="4">
        <v>0</v>
      </c>
      <c r="K24" s="1"/>
      <c r="S24" s="45"/>
      <c r="T24" s="46"/>
      <c r="U24" s="49"/>
      <c r="V24" s="45"/>
      <c r="W24" s="45"/>
    </row>
    <row r="25" spans="1:23" s="43" customFormat="1" ht="18" customHeight="1" x14ac:dyDescent="0.35">
      <c r="A25" s="77">
        <f t="shared" si="1"/>
        <v>29</v>
      </c>
      <c r="B25" s="53" t="s">
        <v>209</v>
      </c>
      <c r="C25" s="57" t="s">
        <v>106</v>
      </c>
      <c r="D25" s="305"/>
      <c r="E25" s="77"/>
      <c r="F25" s="306"/>
      <c r="G25" s="56" t="s">
        <v>88</v>
      </c>
      <c r="H25" s="305"/>
      <c r="I25" s="77"/>
      <c r="J25" s="306"/>
      <c r="K25" s="42"/>
      <c r="S25" s="53"/>
      <c r="T25" s="57"/>
      <c r="U25" s="85"/>
      <c r="V25" s="53"/>
      <c r="W25" s="53"/>
    </row>
    <row r="26" spans="1:23" s="14" customFormat="1" ht="18" customHeight="1" x14ac:dyDescent="0.35">
      <c r="A26" s="2">
        <f t="shared" si="1"/>
        <v>30</v>
      </c>
      <c r="B26" s="271" t="s">
        <v>209</v>
      </c>
      <c r="C26" s="215" t="s">
        <v>86</v>
      </c>
      <c r="D26" s="19">
        <v>2223</v>
      </c>
      <c r="E26" s="214"/>
      <c r="F26" s="4">
        <v>6</v>
      </c>
      <c r="G26" s="54" t="s">
        <v>84</v>
      </c>
      <c r="H26" s="19">
        <v>2172</v>
      </c>
      <c r="I26" s="214"/>
      <c r="J26" s="4">
        <v>4</v>
      </c>
      <c r="K26" s="246"/>
    </row>
    <row r="27" spans="1:23" s="38" customFormat="1" ht="18" customHeight="1" x14ac:dyDescent="0.35">
      <c r="A27" s="2">
        <f t="shared" si="1"/>
        <v>31</v>
      </c>
      <c r="B27" s="216" t="s">
        <v>230</v>
      </c>
      <c r="C27" s="215" t="s">
        <v>208</v>
      </c>
      <c r="D27" s="19">
        <v>1784</v>
      </c>
      <c r="E27" s="214"/>
      <c r="F27" s="4">
        <v>0</v>
      </c>
      <c r="G27" s="54" t="s">
        <v>75</v>
      </c>
      <c r="H27" s="19">
        <v>2549</v>
      </c>
      <c r="I27" s="214"/>
      <c r="J27" s="4">
        <v>10</v>
      </c>
      <c r="K27" s="79"/>
    </row>
    <row r="28" spans="1:23" s="14" customFormat="1" ht="18" customHeight="1" x14ac:dyDescent="0.35">
      <c r="A28" s="2">
        <f>A27+1</f>
        <v>32</v>
      </c>
      <c r="B28" s="222" t="s">
        <v>230</v>
      </c>
      <c r="C28" s="221" t="s">
        <v>10</v>
      </c>
      <c r="D28" s="19">
        <v>2284</v>
      </c>
      <c r="E28" s="220"/>
      <c r="F28" s="4">
        <v>8</v>
      </c>
      <c r="G28" s="54" t="s">
        <v>48</v>
      </c>
      <c r="H28" s="4">
        <v>2123</v>
      </c>
      <c r="I28" s="220"/>
      <c r="J28" s="4">
        <v>2</v>
      </c>
      <c r="K28" s="2"/>
      <c r="Q28" s="37"/>
    </row>
    <row r="29" spans="1:23" s="38" customFormat="1" ht="18" customHeight="1" x14ac:dyDescent="0.35">
      <c r="A29" s="78">
        <v>18</v>
      </c>
      <c r="B29" s="74" t="s">
        <v>233</v>
      </c>
      <c r="C29" s="240" t="s">
        <v>108</v>
      </c>
      <c r="D29" s="307">
        <v>1933</v>
      </c>
      <c r="E29" s="78"/>
      <c r="F29" s="308">
        <v>4</v>
      </c>
      <c r="G29" s="311" t="s">
        <v>112</v>
      </c>
      <c r="H29" s="308">
        <v>1962</v>
      </c>
      <c r="I29" s="78"/>
      <c r="J29" s="308">
        <v>6</v>
      </c>
      <c r="K29" s="79"/>
    </row>
    <row r="30" spans="1:23" ht="18" customHeight="1" x14ac:dyDescent="0.35">
      <c r="A30" s="2"/>
      <c r="B30" s="239"/>
      <c r="C30" s="54"/>
      <c r="D30" s="13"/>
      <c r="E30" s="2"/>
      <c r="F30" s="2"/>
      <c r="G30" s="46"/>
      <c r="H30" s="13"/>
      <c r="I30" s="2"/>
      <c r="J30" s="2"/>
      <c r="K30" s="2"/>
    </row>
    <row r="31" spans="1:23" ht="18" customHeight="1" x14ac:dyDescent="0.35">
      <c r="A31" s="2"/>
      <c r="B31" s="2"/>
      <c r="C31" s="42"/>
      <c r="D31" s="13"/>
      <c r="E31" s="2"/>
      <c r="F31" s="2"/>
      <c r="G31" s="3"/>
      <c r="H31" s="13"/>
      <c r="I31" s="2"/>
      <c r="J31" s="2"/>
      <c r="K31" s="2"/>
    </row>
    <row r="32" spans="1:23" ht="18" customHeight="1" x14ac:dyDescent="0.35">
      <c r="A32" s="2"/>
      <c r="B32" s="245" t="s">
        <v>347</v>
      </c>
      <c r="C32" s="42"/>
      <c r="D32" s="13"/>
      <c r="E32" s="2"/>
      <c r="F32" s="2"/>
      <c r="G32" s="3"/>
      <c r="H32" s="13"/>
      <c r="I32" s="2"/>
      <c r="J32" s="2"/>
      <c r="K32" s="2"/>
    </row>
    <row r="33" spans="1:11" ht="18" customHeight="1" x14ac:dyDescent="0.35">
      <c r="A33" s="2"/>
      <c r="B33" s="2"/>
      <c r="C33" s="3"/>
      <c r="D33" s="49"/>
      <c r="E33" s="45"/>
      <c r="F33" s="45"/>
      <c r="G33" s="54"/>
      <c r="H33" s="49"/>
      <c r="I33" s="45"/>
      <c r="J33" s="45"/>
      <c r="K33" s="1"/>
    </row>
    <row r="34" spans="1:11" ht="18" customHeight="1" x14ac:dyDescent="0.35">
      <c r="A34" s="2"/>
      <c r="B34" s="2"/>
      <c r="C34" s="3"/>
      <c r="D34" s="49"/>
      <c r="E34" s="45"/>
      <c r="F34" s="45"/>
      <c r="G34" s="54"/>
      <c r="H34" s="49"/>
      <c r="I34" s="45"/>
      <c r="J34" s="45"/>
      <c r="K34" s="1"/>
    </row>
    <row r="35" spans="1:11" ht="18" customHeight="1" x14ac:dyDescent="0.35">
      <c r="A35" s="2"/>
      <c r="B35" s="2"/>
      <c r="C35" s="1"/>
      <c r="D35" s="49"/>
      <c r="E35" s="45"/>
      <c r="F35" s="45"/>
      <c r="G35" s="67"/>
      <c r="H35" s="49"/>
      <c r="I35" s="45"/>
      <c r="J35" s="45"/>
      <c r="K35" s="1"/>
    </row>
    <row r="36" spans="1:11" ht="18" customHeight="1" x14ac:dyDescent="0.35">
      <c r="A36" s="2"/>
      <c r="B36" s="2"/>
      <c r="C36" s="1"/>
      <c r="D36" s="49"/>
      <c r="E36" s="45"/>
      <c r="F36" s="45"/>
      <c r="G36" s="54"/>
      <c r="H36" s="49"/>
      <c r="I36" s="45"/>
      <c r="J36" s="45"/>
      <c r="K36" s="1"/>
    </row>
    <row r="37" spans="1:11" ht="18" customHeight="1" x14ac:dyDescent="0.35">
      <c r="A37" s="2"/>
      <c r="B37" s="2"/>
      <c r="C37" s="1"/>
      <c r="D37" s="49"/>
      <c r="E37" s="45"/>
      <c r="F37" s="45"/>
      <c r="G37" s="54"/>
      <c r="H37" s="49"/>
      <c r="I37" s="45"/>
      <c r="J37" s="45"/>
      <c r="K37" s="1"/>
    </row>
    <row r="38" spans="1:11" ht="18" customHeight="1" x14ac:dyDescent="0.35">
      <c r="A38" s="2"/>
      <c r="B38" s="2"/>
      <c r="C38" s="1"/>
      <c r="D38" s="49"/>
      <c r="E38" s="45"/>
      <c r="F38" s="45"/>
      <c r="G38" s="54"/>
      <c r="H38" s="49"/>
      <c r="I38" s="45"/>
      <c r="J38" s="45"/>
      <c r="K38" s="1"/>
    </row>
    <row r="39" spans="1:11" ht="18" customHeight="1" x14ac:dyDescent="0.35">
      <c r="A39" s="2"/>
      <c r="B39" s="2"/>
      <c r="C39" s="1"/>
      <c r="D39" s="82"/>
      <c r="E39" s="45"/>
      <c r="F39" s="82"/>
      <c r="G39" s="82"/>
      <c r="H39" s="75"/>
      <c r="I39" s="45"/>
      <c r="J39" s="74"/>
      <c r="K39" s="1"/>
    </row>
    <row r="40" spans="1:11" ht="18" customHeight="1" x14ac:dyDescent="0.35">
      <c r="A40" s="2"/>
      <c r="D40" s="49"/>
      <c r="E40" s="45"/>
      <c r="F40" s="45"/>
      <c r="G40" s="54"/>
      <c r="H40" s="49"/>
      <c r="I40" s="45"/>
      <c r="J40" s="45"/>
    </row>
  </sheetData>
  <customSheetViews>
    <customSheetView guid="{AAE82BF8-1FB9-41DC-B9E7-0513034FDB60}" printArea="1" showRuler="0">
      <selection activeCell="B6" sqref="B6"/>
      <pageMargins left="0.39370078740157483" right="0.19685039370078741" top="0.59055118110236227" bottom="0.19685039370078741" header="0" footer="0"/>
      <pageSetup paperSize="9" orientation="portrait" r:id="rId1"/>
      <headerFooter alignWithMargins="0"/>
    </customSheetView>
  </customSheetViews>
  <mergeCells count="8">
    <mergeCell ref="K6:L6"/>
    <mergeCell ref="D1:J1"/>
    <mergeCell ref="D3:J3"/>
    <mergeCell ref="A4:C4"/>
    <mergeCell ref="A5:C5"/>
    <mergeCell ref="D5:J5"/>
    <mergeCell ref="A1:C1"/>
    <mergeCell ref="A2:C2"/>
  </mergeCells>
  <phoneticPr fontId="0" type="noConversion"/>
  <hyperlinks>
    <hyperlink ref="K6:L6" location="FORSIDE!A1" display="Forside" xr:uid="{00000000-0004-0000-0500-000000000000}"/>
  </hyperlinks>
  <printOptions gridLines="1"/>
  <pageMargins left="0.25" right="0.25" top="0.75" bottom="0.75" header="0.3" footer="0.3"/>
  <pageSetup paperSize="9" scale="9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6"/>
  <dimension ref="A1:W40"/>
  <sheetViews>
    <sheetView topLeftCell="A7" workbookViewId="0">
      <selection activeCell="D5" sqref="D5:J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238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330</v>
      </c>
      <c r="E5" s="339"/>
      <c r="F5" s="339"/>
      <c r="G5" s="339"/>
      <c r="H5" s="339"/>
      <c r="I5" s="339"/>
      <c r="J5" s="339"/>
      <c r="K5" s="1"/>
    </row>
    <row r="6" spans="1:20" ht="18" customHeight="1" x14ac:dyDescent="0.35">
      <c r="A6" s="2"/>
      <c r="B6" s="78" t="s">
        <v>239</v>
      </c>
      <c r="C6" s="20"/>
      <c r="D6" s="13"/>
      <c r="E6" s="2"/>
      <c r="F6" s="2"/>
      <c r="G6" s="1"/>
      <c r="H6" s="13"/>
      <c r="I6" s="2"/>
      <c r="J6" s="2"/>
      <c r="K6" s="331" t="s">
        <v>202</v>
      </c>
      <c r="L6" s="331"/>
    </row>
    <row r="7" spans="1:20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">
        <v>1</v>
      </c>
      <c r="B9" s="45" t="s">
        <v>245</v>
      </c>
      <c r="C9" s="46" t="s">
        <v>111</v>
      </c>
      <c r="D9" s="19">
        <v>1666</v>
      </c>
      <c r="E9" s="2"/>
      <c r="F9" s="4" t="s">
        <v>350</v>
      </c>
      <c r="G9" s="54" t="s">
        <v>246</v>
      </c>
      <c r="H9" s="4">
        <v>1474</v>
      </c>
      <c r="I9" s="2"/>
      <c r="J9" s="4"/>
      <c r="K9" s="2"/>
    </row>
    <row r="10" spans="1:20" s="14" customFormat="1" ht="18" customHeight="1" x14ac:dyDescent="0.35">
      <c r="A10" s="2">
        <f>'24. Sept.'!A28+1</f>
        <v>33</v>
      </c>
      <c r="B10" s="45" t="s">
        <v>234</v>
      </c>
      <c r="C10" s="46" t="s">
        <v>57</v>
      </c>
      <c r="D10" s="19">
        <v>1641</v>
      </c>
      <c r="E10" s="2"/>
      <c r="F10" s="4">
        <v>0</v>
      </c>
      <c r="G10" s="54" t="s">
        <v>34</v>
      </c>
      <c r="H10" s="4">
        <v>1888</v>
      </c>
      <c r="I10" s="2"/>
      <c r="J10" s="4">
        <v>10</v>
      </c>
      <c r="K10" s="1"/>
    </row>
    <row r="11" spans="1:20" s="43" customFormat="1" ht="18" customHeight="1" x14ac:dyDescent="0.35">
      <c r="A11" s="2">
        <f t="shared" ref="A11:A15" si="0">A10+1</f>
        <v>34</v>
      </c>
      <c r="B11" s="271" t="s">
        <v>234</v>
      </c>
      <c r="C11" s="46" t="s">
        <v>99</v>
      </c>
      <c r="D11" s="19">
        <v>1848</v>
      </c>
      <c r="E11" s="2"/>
      <c r="F11" s="4">
        <v>4</v>
      </c>
      <c r="G11" s="54" t="s">
        <v>110</v>
      </c>
      <c r="H11" s="4">
        <v>1912</v>
      </c>
      <c r="I11" s="242"/>
      <c r="J11" s="4">
        <v>6</v>
      </c>
      <c r="K11" s="42"/>
    </row>
    <row r="12" spans="1:20" ht="18" customHeight="1" x14ac:dyDescent="0.35">
      <c r="A12" s="2">
        <f t="shared" si="0"/>
        <v>35</v>
      </c>
      <c r="B12" s="271" t="s">
        <v>234</v>
      </c>
      <c r="C12" s="46" t="s">
        <v>115</v>
      </c>
      <c r="D12" s="19">
        <v>1868</v>
      </c>
      <c r="E12" s="2"/>
      <c r="F12" s="4">
        <v>8</v>
      </c>
      <c r="G12" s="54" t="s">
        <v>113</v>
      </c>
      <c r="H12" s="4">
        <v>1783</v>
      </c>
      <c r="I12" s="2"/>
      <c r="J12" s="4">
        <v>2</v>
      </c>
      <c r="K12" s="1"/>
    </row>
    <row r="13" spans="1:20" ht="18" customHeight="1" x14ac:dyDescent="0.35">
      <c r="A13" s="2">
        <f t="shared" si="0"/>
        <v>36</v>
      </c>
      <c r="B13" s="301" t="s">
        <v>80</v>
      </c>
      <c r="C13" s="303" t="s">
        <v>78</v>
      </c>
      <c r="D13" s="19">
        <v>1805</v>
      </c>
      <c r="E13" s="301"/>
      <c r="F13" s="4">
        <v>2</v>
      </c>
      <c r="G13" s="54" t="s">
        <v>223</v>
      </c>
      <c r="H13" s="4">
        <v>1912</v>
      </c>
      <c r="I13" s="301"/>
      <c r="J13" s="4">
        <v>8</v>
      </c>
      <c r="K13" s="1"/>
    </row>
    <row r="14" spans="1:20" ht="18" customHeight="1" x14ac:dyDescent="0.35">
      <c r="A14" s="2">
        <f t="shared" si="0"/>
        <v>37</v>
      </c>
      <c r="B14" s="271" t="s">
        <v>232</v>
      </c>
      <c r="C14" s="46" t="s">
        <v>58</v>
      </c>
      <c r="D14" s="19">
        <v>2103</v>
      </c>
      <c r="E14" s="2"/>
      <c r="F14" s="4">
        <v>4</v>
      </c>
      <c r="G14" s="54" t="s">
        <v>104</v>
      </c>
      <c r="H14" s="4">
        <v>2156</v>
      </c>
      <c r="I14" s="2"/>
      <c r="J14" s="4">
        <v>6</v>
      </c>
      <c r="K14" s="1"/>
    </row>
    <row r="15" spans="1:20" s="14" customFormat="1" ht="18" customHeight="1" x14ac:dyDescent="0.35">
      <c r="A15" s="2">
        <f t="shared" si="0"/>
        <v>38</v>
      </c>
      <c r="B15" s="271" t="s">
        <v>233</v>
      </c>
      <c r="C15" s="46" t="s">
        <v>112</v>
      </c>
      <c r="D15" s="19">
        <v>1700</v>
      </c>
      <c r="E15" s="2"/>
      <c r="F15" s="4">
        <v>2</v>
      </c>
      <c r="G15" s="54" t="s">
        <v>22</v>
      </c>
      <c r="H15" s="4">
        <v>1728</v>
      </c>
      <c r="I15" s="2"/>
      <c r="J15" s="4">
        <v>8</v>
      </c>
      <c r="K15" s="1"/>
    </row>
    <row r="16" spans="1:20" ht="18" customHeight="1" x14ac:dyDescent="0.35">
      <c r="A16" s="2" t="s">
        <v>3</v>
      </c>
      <c r="B16" s="301"/>
      <c r="C16" s="303"/>
      <c r="D16" s="19"/>
      <c r="E16" s="301"/>
      <c r="F16" s="4"/>
      <c r="G16" s="54"/>
      <c r="H16" s="4"/>
      <c r="I16" s="301"/>
      <c r="J16" s="4"/>
      <c r="K16" s="1"/>
    </row>
    <row r="17" spans="1:23" ht="18" customHeight="1" x14ac:dyDescent="0.35">
      <c r="A17" s="77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"/>
      <c r="B18" s="2" t="s">
        <v>67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">
        <f>A15+1</f>
        <v>39</v>
      </c>
      <c r="B20" s="271" t="s">
        <v>233</v>
      </c>
      <c r="C20" s="46" t="s">
        <v>108</v>
      </c>
      <c r="D20" s="19">
        <v>1770</v>
      </c>
      <c r="E20" s="2"/>
      <c r="F20" s="4">
        <v>6</v>
      </c>
      <c r="G20" s="54" t="s">
        <v>107</v>
      </c>
      <c r="H20" s="19">
        <v>1726</v>
      </c>
      <c r="I20" s="2"/>
      <c r="J20" s="4">
        <v>4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">
        <f t="shared" ref="A21:A26" si="1">A20+1</f>
        <v>40</v>
      </c>
      <c r="B21" s="271" t="s">
        <v>231</v>
      </c>
      <c r="C21" s="46" t="s">
        <v>12</v>
      </c>
      <c r="D21" s="19">
        <v>1728</v>
      </c>
      <c r="E21" s="2"/>
      <c r="F21" s="4">
        <v>2</v>
      </c>
      <c r="G21" s="54" t="s">
        <v>89</v>
      </c>
      <c r="H21" s="19">
        <v>1759</v>
      </c>
      <c r="I21" s="2"/>
      <c r="J21" s="4">
        <v>8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">
        <f t="shared" si="1"/>
        <v>41</v>
      </c>
      <c r="B22" s="89" t="s">
        <v>76</v>
      </c>
      <c r="C22" s="46" t="s">
        <v>77</v>
      </c>
      <c r="D22" s="19">
        <v>1927</v>
      </c>
      <c r="E22" s="2"/>
      <c r="F22" s="4">
        <v>10</v>
      </c>
      <c r="G22" s="67" t="s">
        <v>79</v>
      </c>
      <c r="H22" s="19">
        <v>1573</v>
      </c>
      <c r="I22" s="2"/>
      <c r="J22" s="4">
        <v>0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">
        <f t="shared" si="1"/>
        <v>42</v>
      </c>
      <c r="B23" s="271" t="s">
        <v>92</v>
      </c>
      <c r="C23" s="46" t="s">
        <v>117</v>
      </c>
      <c r="D23" s="19">
        <v>1611</v>
      </c>
      <c r="E23" s="2"/>
      <c r="F23" s="4">
        <v>6</v>
      </c>
      <c r="G23" s="54" t="s">
        <v>94</v>
      </c>
      <c r="H23" s="19">
        <v>1609</v>
      </c>
      <c r="I23" s="2"/>
      <c r="J23" s="4">
        <v>4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">
        <f t="shared" si="1"/>
        <v>43</v>
      </c>
      <c r="B24" s="271" t="s">
        <v>98</v>
      </c>
      <c r="C24" s="46" t="s">
        <v>100</v>
      </c>
      <c r="D24" s="19">
        <v>1575</v>
      </c>
      <c r="E24" s="2"/>
      <c r="F24" s="4">
        <v>8</v>
      </c>
      <c r="G24" s="54" t="s">
        <v>102</v>
      </c>
      <c r="H24" s="19">
        <v>1551</v>
      </c>
      <c r="I24" s="2"/>
      <c r="J24" s="4">
        <v>2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">
        <f t="shared" si="1"/>
        <v>44</v>
      </c>
      <c r="B25" s="271" t="s">
        <v>98</v>
      </c>
      <c r="C25" s="46" t="s">
        <v>101</v>
      </c>
      <c r="D25" s="19" t="s">
        <v>349</v>
      </c>
      <c r="E25" s="2"/>
      <c r="F25" s="4">
        <v>0</v>
      </c>
      <c r="G25" s="224" t="s">
        <v>225</v>
      </c>
      <c r="H25" s="19">
        <v>1782</v>
      </c>
      <c r="I25" s="2"/>
      <c r="J25" s="4">
        <v>10</v>
      </c>
      <c r="K25" s="2"/>
    </row>
    <row r="26" spans="1:23" s="38" customFormat="1" ht="18" customHeight="1" x14ac:dyDescent="0.35">
      <c r="A26" s="2">
        <f t="shared" si="1"/>
        <v>45</v>
      </c>
      <c r="B26" s="271" t="s">
        <v>80</v>
      </c>
      <c r="C26" s="88" t="s">
        <v>81</v>
      </c>
      <c r="D26" s="44">
        <v>2008</v>
      </c>
      <c r="E26" s="242"/>
      <c r="F26" s="44">
        <v>9</v>
      </c>
      <c r="G26" s="300" t="s">
        <v>82</v>
      </c>
      <c r="H26" s="19">
        <v>1898</v>
      </c>
      <c r="I26" s="242"/>
      <c r="J26" s="4">
        <v>1</v>
      </c>
      <c r="K26" s="79"/>
    </row>
    <row r="27" spans="1:23" s="14" customFormat="1" ht="18" customHeight="1" x14ac:dyDescent="0.35">
      <c r="A27" s="218" t="s">
        <v>3</v>
      </c>
      <c r="B27" s="216"/>
      <c r="C27" s="226"/>
      <c r="D27" s="19"/>
      <c r="E27" s="214"/>
      <c r="F27" s="4"/>
      <c r="G27" s="67"/>
      <c r="H27" s="19"/>
      <c r="I27" s="214"/>
      <c r="J27" s="4"/>
      <c r="K27" s="2"/>
      <c r="Q27" s="37"/>
    </row>
    <row r="28" spans="1:23" ht="18" customHeight="1" x14ac:dyDescent="0.35">
      <c r="A28" s="2"/>
      <c r="B28" s="2"/>
      <c r="H28" s="13"/>
      <c r="I28" s="2"/>
      <c r="J28" s="2"/>
      <c r="K28" s="2"/>
    </row>
    <row r="29" spans="1:23" ht="18" customHeight="1" x14ac:dyDescent="0.35">
      <c r="A29" s="2"/>
      <c r="B29" s="2"/>
      <c r="C29" s="54"/>
      <c r="D29" s="13"/>
      <c r="E29" s="2"/>
      <c r="F29" s="2"/>
      <c r="G29" s="46"/>
      <c r="H29" s="13"/>
      <c r="I29" s="2"/>
      <c r="J29" s="2"/>
      <c r="K29" s="2"/>
    </row>
    <row r="30" spans="1:23" ht="18" customHeight="1" x14ac:dyDescent="0.35">
      <c r="A30" s="45"/>
      <c r="B30" s="45"/>
      <c r="C30" s="56"/>
      <c r="D30" s="49"/>
      <c r="E30" s="45"/>
      <c r="F30" s="45"/>
      <c r="G30" s="46"/>
      <c r="H30" s="49"/>
      <c r="I30" s="45"/>
      <c r="J30" s="45"/>
      <c r="K30" s="2"/>
    </row>
    <row r="31" spans="1:23" ht="18" customHeight="1" x14ac:dyDescent="0.35">
      <c r="A31" s="45"/>
      <c r="B31" s="45"/>
      <c r="C31" s="56"/>
      <c r="D31" s="49"/>
      <c r="E31" s="45"/>
      <c r="F31" s="45"/>
      <c r="G31" s="46"/>
      <c r="H31" s="49"/>
      <c r="I31" s="45"/>
      <c r="J31" s="45"/>
      <c r="K31" s="2"/>
    </row>
    <row r="32" spans="1:23" ht="18" customHeight="1" x14ac:dyDescent="0.35">
      <c r="A32" s="45"/>
      <c r="B32" s="45"/>
      <c r="C32" s="46"/>
      <c r="D32" s="49"/>
      <c r="E32" s="45"/>
      <c r="F32" s="45"/>
      <c r="G32" s="54"/>
      <c r="H32" s="49"/>
      <c r="I32" s="45"/>
      <c r="J32" s="45"/>
      <c r="K32" s="1"/>
    </row>
    <row r="33" spans="1:11" ht="18" customHeight="1" x14ac:dyDescent="0.35">
      <c r="A33" s="45"/>
      <c r="B33" s="45"/>
      <c r="C33" s="46"/>
      <c r="D33" s="49"/>
      <c r="E33" s="45"/>
      <c r="F33" s="45"/>
      <c r="G33" s="54"/>
      <c r="H33" s="49"/>
      <c r="I33" s="45"/>
      <c r="J33" s="45"/>
      <c r="K33" s="1"/>
    </row>
    <row r="34" spans="1:11" ht="18" customHeight="1" x14ac:dyDescent="0.35">
      <c r="A34" s="45"/>
      <c r="B34" s="45"/>
      <c r="C34" s="54"/>
      <c r="D34" s="49"/>
      <c r="E34" s="45"/>
      <c r="F34" s="45"/>
      <c r="G34" s="67"/>
      <c r="H34" s="49"/>
      <c r="I34" s="45"/>
      <c r="J34" s="45"/>
      <c r="K34" s="1"/>
    </row>
    <row r="35" spans="1:11" ht="18" customHeight="1" x14ac:dyDescent="0.35">
      <c r="A35" s="45"/>
      <c r="B35" s="45"/>
      <c r="C35" s="54"/>
      <c r="D35" s="49"/>
      <c r="E35" s="45"/>
      <c r="F35" s="45"/>
      <c r="G35" s="54"/>
      <c r="H35" s="49"/>
      <c r="I35" s="45"/>
      <c r="J35" s="45"/>
      <c r="K35" s="1"/>
    </row>
    <row r="36" spans="1:11" ht="18" customHeight="1" x14ac:dyDescent="0.35">
      <c r="A36" s="45"/>
      <c r="B36" s="45"/>
      <c r="C36" s="54"/>
      <c r="D36" s="49"/>
      <c r="E36" s="45"/>
      <c r="F36" s="45"/>
      <c r="G36" s="54"/>
      <c r="H36" s="49"/>
      <c r="I36" s="45"/>
      <c r="J36" s="45"/>
      <c r="K36" s="1"/>
    </row>
    <row r="37" spans="1:11" ht="18" customHeight="1" x14ac:dyDescent="0.35">
      <c r="A37" s="45"/>
      <c r="B37" s="45"/>
      <c r="C37" s="54"/>
      <c r="D37" s="49"/>
      <c r="E37" s="45"/>
      <c r="F37" s="45"/>
      <c r="G37" s="54"/>
      <c r="H37" s="49"/>
      <c r="I37" s="45"/>
      <c r="J37" s="45"/>
      <c r="K37" s="1"/>
    </row>
    <row r="38" spans="1:11" ht="18" customHeight="1" x14ac:dyDescent="0.35">
      <c r="A38" s="45"/>
      <c r="B38" s="45"/>
      <c r="C38" s="54"/>
      <c r="D38" s="82"/>
      <c r="E38" s="45"/>
      <c r="F38" s="82"/>
      <c r="G38" s="82"/>
      <c r="H38" s="75"/>
      <c r="I38" s="45"/>
      <c r="J38" s="74"/>
      <c r="K38" s="1"/>
    </row>
    <row r="39" spans="1:11" ht="18" customHeight="1" x14ac:dyDescent="0.35">
      <c r="A39" s="45"/>
      <c r="B39" s="83"/>
      <c r="C39" s="68"/>
      <c r="D39" s="49"/>
      <c r="E39" s="45"/>
      <c r="F39" s="45"/>
      <c r="G39" s="54"/>
      <c r="H39" s="49"/>
      <c r="I39" s="45"/>
      <c r="J39" s="45"/>
    </row>
    <row r="40" spans="1:11" ht="18" customHeight="1" x14ac:dyDescent="0.25">
      <c r="A40" s="84"/>
      <c r="B40" s="83"/>
      <c r="C40" s="68"/>
      <c r="D40" s="68"/>
      <c r="E40" s="68"/>
      <c r="F40" s="68"/>
      <c r="G40" s="68"/>
      <c r="H40" s="68"/>
      <c r="I40" s="68"/>
      <c r="J40" s="68"/>
    </row>
  </sheetData>
  <customSheetViews>
    <customSheetView guid="{AAE82BF8-1FB9-41DC-B9E7-0513034FDB60}" printArea="1" showRuler="0">
      <selection activeCell="B6" sqref="B6"/>
      <pageMargins left="0.19685039370078741" right="0.19685039370078741" top="0.19685039370078741" bottom="0.19685039370078741" header="0" footer="0"/>
      <pageSetup paperSize="9" orientation="portrait" r:id="rId1"/>
      <headerFooter alignWithMargins="0"/>
    </customSheetView>
  </customSheetViews>
  <mergeCells count="8">
    <mergeCell ref="K6:L6"/>
    <mergeCell ref="A4:C4"/>
    <mergeCell ref="A5:C5"/>
    <mergeCell ref="D1:J1"/>
    <mergeCell ref="D3:J3"/>
    <mergeCell ref="D5:J5"/>
    <mergeCell ref="A1:C1"/>
    <mergeCell ref="A2:C2"/>
  </mergeCells>
  <phoneticPr fontId="0" type="noConversion"/>
  <hyperlinks>
    <hyperlink ref="K6:L6" location="FORSIDE!A1" display="Forside" xr:uid="{00000000-0004-0000-0600-000000000000}"/>
  </hyperlinks>
  <printOptions gridLines="1"/>
  <pageMargins left="0.25" right="0.25" top="0.75" bottom="0.75" header="0.3" footer="0.3"/>
  <pageSetup paperSize="9" scale="9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8"/>
  <sheetViews>
    <sheetView topLeftCell="A7" workbookViewId="0">
      <selection activeCell="D10" sqref="D10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0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0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0" ht="18" customHeight="1" x14ac:dyDescent="0.35">
      <c r="A3" s="211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0" ht="18" customHeight="1" x14ac:dyDescent="0.35">
      <c r="A4" s="339" t="s">
        <v>247</v>
      </c>
      <c r="B4" s="339"/>
      <c r="C4" s="339"/>
      <c r="D4" s="13"/>
      <c r="E4" s="2"/>
      <c r="F4" s="2"/>
      <c r="G4" s="21"/>
      <c r="H4" s="13"/>
      <c r="I4" s="2"/>
      <c r="J4" s="2"/>
      <c r="K4" s="1"/>
    </row>
    <row r="5" spans="1:20" ht="18" customHeight="1" x14ac:dyDescent="0.35">
      <c r="A5" s="339" t="s">
        <v>0</v>
      </c>
      <c r="B5" s="339"/>
      <c r="C5" s="339"/>
      <c r="D5" s="339" t="s">
        <v>352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0" ht="18" customHeight="1" x14ac:dyDescent="0.35">
      <c r="A6" s="211"/>
      <c r="B6" s="78" t="s">
        <v>248</v>
      </c>
      <c r="C6" s="20"/>
      <c r="D6" s="13"/>
      <c r="E6" s="2"/>
      <c r="F6" s="2"/>
      <c r="G6" s="1"/>
      <c r="H6" s="13"/>
      <c r="I6" s="2"/>
      <c r="J6" s="2"/>
      <c r="K6" s="1"/>
    </row>
    <row r="7" spans="1:20" ht="18" customHeight="1" x14ac:dyDescent="0.35">
      <c r="A7" s="211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0" ht="18" customHeight="1" x14ac:dyDescent="0.35">
      <c r="A8" s="211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0" ht="18" customHeight="1" x14ac:dyDescent="0.35">
      <c r="A9" s="270">
        <f>'1. Okt.'!A26+1</f>
        <v>46</v>
      </c>
      <c r="B9" s="271" t="s">
        <v>76</v>
      </c>
      <c r="C9" s="272" t="s">
        <v>216</v>
      </c>
      <c r="D9" s="19">
        <v>1722</v>
      </c>
      <c r="E9" s="270"/>
      <c r="F9" s="4">
        <v>4</v>
      </c>
      <c r="G9" s="54" t="s">
        <v>97</v>
      </c>
      <c r="H9" s="4">
        <v>1802</v>
      </c>
      <c r="I9" s="270"/>
      <c r="J9" s="4">
        <v>6</v>
      </c>
      <c r="K9" s="2"/>
    </row>
    <row r="10" spans="1:20" s="14" customFormat="1" ht="18" customHeight="1" x14ac:dyDescent="0.35">
      <c r="A10" s="270">
        <f>A9+1</f>
        <v>47</v>
      </c>
      <c r="B10" s="271" t="s">
        <v>76</v>
      </c>
      <c r="C10" s="226" t="s">
        <v>217</v>
      </c>
      <c r="D10" s="228">
        <v>1831</v>
      </c>
      <c r="E10" s="274"/>
      <c r="F10" s="229">
        <v>10</v>
      </c>
      <c r="G10" s="223" t="s">
        <v>79</v>
      </c>
      <c r="H10" s="4">
        <v>1655</v>
      </c>
      <c r="I10" s="270"/>
      <c r="J10" s="4">
        <v>0</v>
      </c>
      <c r="K10" s="1"/>
    </row>
    <row r="11" spans="1:20" s="43" customFormat="1" ht="18" customHeight="1" x14ac:dyDescent="0.35">
      <c r="A11" s="270">
        <f t="shared" ref="A11:A16" si="0">A10+1</f>
        <v>48</v>
      </c>
      <c r="B11" s="271" t="s">
        <v>76</v>
      </c>
      <c r="C11" s="226" t="s">
        <v>114</v>
      </c>
      <c r="D11" s="228">
        <v>1739</v>
      </c>
      <c r="E11" s="274"/>
      <c r="F11" s="229">
        <v>4</v>
      </c>
      <c r="G11" s="223" t="s">
        <v>77</v>
      </c>
      <c r="H11" s="4">
        <v>1770</v>
      </c>
      <c r="I11" s="270"/>
      <c r="J11" s="4">
        <v>6</v>
      </c>
      <c r="K11" s="42"/>
    </row>
    <row r="12" spans="1:20" ht="18" customHeight="1" x14ac:dyDescent="0.35">
      <c r="A12" s="270">
        <f t="shared" si="0"/>
        <v>49</v>
      </c>
      <c r="B12" s="271" t="s">
        <v>80</v>
      </c>
      <c r="C12" s="226" t="s">
        <v>81</v>
      </c>
      <c r="D12" s="228">
        <v>2103</v>
      </c>
      <c r="E12" s="274"/>
      <c r="F12" s="229">
        <v>8</v>
      </c>
      <c r="G12" s="224" t="s">
        <v>222</v>
      </c>
      <c r="H12" s="4">
        <v>1864</v>
      </c>
      <c r="I12" s="270"/>
      <c r="J12" s="4">
        <v>2</v>
      </c>
      <c r="K12" s="1"/>
    </row>
    <row r="13" spans="1:20" ht="18" customHeight="1" x14ac:dyDescent="0.35">
      <c r="A13" s="270">
        <f t="shared" si="0"/>
        <v>50</v>
      </c>
      <c r="B13" s="271" t="s">
        <v>80</v>
      </c>
      <c r="C13" s="226" t="s">
        <v>223</v>
      </c>
      <c r="D13" s="228">
        <v>1791</v>
      </c>
      <c r="E13" s="274"/>
      <c r="F13" s="229">
        <v>4</v>
      </c>
      <c r="G13" s="223" t="s">
        <v>83</v>
      </c>
      <c r="H13" s="4">
        <v>1947</v>
      </c>
      <c r="I13" s="270"/>
      <c r="J13" s="4">
        <v>6</v>
      </c>
      <c r="K13" s="1"/>
    </row>
    <row r="14" spans="1:20" ht="18" customHeight="1" x14ac:dyDescent="0.35">
      <c r="A14" s="270">
        <f t="shared" si="0"/>
        <v>51</v>
      </c>
      <c r="B14" s="271" t="s">
        <v>249</v>
      </c>
      <c r="C14" s="272" t="s">
        <v>74</v>
      </c>
      <c r="D14" s="19">
        <v>2274</v>
      </c>
      <c r="E14" s="270"/>
      <c r="F14" s="4">
        <v>6</v>
      </c>
      <c r="G14" s="54" t="s">
        <v>49</v>
      </c>
      <c r="H14" s="4">
        <v>2265</v>
      </c>
      <c r="I14" s="270"/>
      <c r="J14" s="4">
        <v>4</v>
      </c>
      <c r="K14" s="1"/>
    </row>
    <row r="15" spans="1:20" s="14" customFormat="1" ht="18" customHeight="1" x14ac:dyDescent="0.35">
      <c r="A15" s="270">
        <f t="shared" si="0"/>
        <v>52</v>
      </c>
      <c r="B15" s="271" t="s">
        <v>231</v>
      </c>
      <c r="C15" s="272" t="s">
        <v>91</v>
      </c>
      <c r="D15" s="19">
        <v>2017</v>
      </c>
      <c r="E15" s="270"/>
      <c r="F15" s="4">
        <v>0</v>
      </c>
      <c r="G15" s="54" t="s">
        <v>73</v>
      </c>
      <c r="H15" s="4">
        <v>2268</v>
      </c>
      <c r="I15" s="270"/>
      <c r="J15" s="4">
        <v>10</v>
      </c>
      <c r="K15" s="1"/>
    </row>
    <row r="16" spans="1:20" ht="18" customHeight="1" x14ac:dyDescent="0.35">
      <c r="A16" s="270">
        <f t="shared" si="0"/>
        <v>53</v>
      </c>
      <c r="B16" s="271" t="s">
        <v>231</v>
      </c>
      <c r="C16" s="272" t="s">
        <v>90</v>
      </c>
      <c r="D16" s="49">
        <v>2036</v>
      </c>
      <c r="E16" s="270"/>
      <c r="F16" s="271">
        <v>10</v>
      </c>
      <c r="G16" s="54" t="s">
        <v>95</v>
      </c>
      <c r="H16" s="4">
        <v>1926</v>
      </c>
      <c r="I16" s="270"/>
      <c r="J16" s="4">
        <v>0</v>
      </c>
      <c r="K16" s="1"/>
    </row>
    <row r="17" spans="1:23" ht="18" customHeight="1" x14ac:dyDescent="0.35">
      <c r="A17" s="211"/>
      <c r="B17" s="53"/>
      <c r="C17" s="57"/>
      <c r="D17" s="81"/>
      <c r="E17" s="53"/>
      <c r="F17" s="80"/>
      <c r="G17" s="56"/>
      <c r="H17" s="2"/>
      <c r="I17" s="2"/>
      <c r="J17" s="2"/>
      <c r="K17" s="1"/>
      <c r="S17" s="45"/>
      <c r="T17" s="46"/>
      <c r="U17" s="49"/>
      <c r="V17" s="45"/>
      <c r="W17" s="45"/>
    </row>
    <row r="18" spans="1:23" ht="18" customHeight="1" x14ac:dyDescent="0.35">
      <c r="A18" s="211"/>
      <c r="B18" s="2" t="s">
        <v>65</v>
      </c>
      <c r="C18" s="57"/>
      <c r="D18" s="49"/>
      <c r="E18" s="45"/>
      <c r="F18" s="45"/>
      <c r="G18" s="54"/>
      <c r="H18" s="2"/>
      <c r="I18" s="2"/>
      <c r="J18" s="2"/>
      <c r="K18" s="1"/>
      <c r="S18" s="45"/>
      <c r="T18" s="46"/>
      <c r="U18" s="49"/>
      <c r="V18" s="45"/>
      <c r="W18" s="45"/>
    </row>
    <row r="19" spans="1:23" ht="18" customHeight="1" x14ac:dyDescent="0.35">
      <c r="A19" s="211"/>
      <c r="B19" s="77"/>
      <c r="C19" s="56"/>
      <c r="D19" s="40"/>
      <c r="E19" s="2"/>
      <c r="F19" s="2"/>
      <c r="G19" s="46"/>
      <c r="H19" s="13"/>
      <c r="I19" s="2"/>
      <c r="J19" s="2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70">
        <f>A16+1</f>
        <v>54</v>
      </c>
      <c r="B20" s="271" t="s">
        <v>232</v>
      </c>
      <c r="C20" s="272" t="s">
        <v>109</v>
      </c>
      <c r="D20" s="19">
        <v>2012</v>
      </c>
      <c r="E20" s="270"/>
      <c r="F20" s="4">
        <v>4</v>
      </c>
      <c r="G20" s="54" t="s">
        <v>105</v>
      </c>
      <c r="H20" s="19">
        <v>2061</v>
      </c>
      <c r="I20" s="270"/>
      <c r="J20" s="4">
        <v>6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70">
        <f t="shared" ref="A21:A27" si="1">A20+1</f>
        <v>55</v>
      </c>
      <c r="B21" s="271" t="s">
        <v>98</v>
      </c>
      <c r="C21" s="272" t="s">
        <v>96</v>
      </c>
      <c r="D21" s="19">
        <v>1687</v>
      </c>
      <c r="E21" s="270"/>
      <c r="F21" s="4">
        <v>6</v>
      </c>
      <c r="G21" s="54" t="s">
        <v>11</v>
      </c>
      <c r="H21" s="19">
        <v>1695</v>
      </c>
      <c r="I21" s="270"/>
      <c r="J21" s="4">
        <v>4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70">
        <f t="shared" si="1"/>
        <v>56</v>
      </c>
      <c r="B22" s="271" t="s">
        <v>92</v>
      </c>
      <c r="C22" s="226" t="s">
        <v>220</v>
      </c>
      <c r="D22" s="19">
        <v>1629</v>
      </c>
      <c r="E22" s="270"/>
      <c r="F22" s="4">
        <v>2</v>
      </c>
      <c r="G22" s="67" t="s">
        <v>117</v>
      </c>
      <c r="H22" s="19">
        <v>1745</v>
      </c>
      <c r="I22" s="270"/>
      <c r="J22" s="4">
        <v>8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70">
        <f t="shared" si="1"/>
        <v>57</v>
      </c>
      <c r="B23" s="271" t="s">
        <v>209</v>
      </c>
      <c r="C23" s="272" t="s">
        <v>199</v>
      </c>
      <c r="D23" s="19">
        <v>2089</v>
      </c>
      <c r="E23" s="270"/>
      <c r="F23" s="4">
        <v>2</v>
      </c>
      <c r="G23" s="54" t="s">
        <v>88</v>
      </c>
      <c r="H23" s="19">
        <v>2126</v>
      </c>
      <c r="I23" s="270"/>
      <c r="J23" s="4">
        <v>8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70">
        <f t="shared" si="1"/>
        <v>58</v>
      </c>
      <c r="B24" s="271" t="s">
        <v>209</v>
      </c>
      <c r="C24" s="272" t="s">
        <v>103</v>
      </c>
      <c r="D24" s="19">
        <v>2457</v>
      </c>
      <c r="E24" s="270"/>
      <c r="F24" s="4">
        <v>10</v>
      </c>
      <c r="G24" s="54" t="s">
        <v>84</v>
      </c>
      <c r="H24" s="19">
        <v>2116</v>
      </c>
      <c r="I24" s="270"/>
      <c r="J24" s="4">
        <v>0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70">
        <f t="shared" si="1"/>
        <v>59</v>
      </c>
      <c r="B25" s="271" t="s">
        <v>209</v>
      </c>
      <c r="C25" s="272" t="s">
        <v>106</v>
      </c>
      <c r="D25" s="19">
        <v>2130</v>
      </c>
      <c r="E25" s="270"/>
      <c r="F25" s="4">
        <v>2</v>
      </c>
      <c r="G25" s="54" t="s">
        <v>86</v>
      </c>
      <c r="H25" s="19">
        <v>2190</v>
      </c>
      <c r="I25" s="270"/>
      <c r="J25" s="4">
        <v>8</v>
      </c>
      <c r="K25" s="2"/>
    </row>
    <row r="26" spans="1:23" s="38" customFormat="1" ht="18" customHeight="1" x14ac:dyDescent="0.35">
      <c r="A26" s="270">
        <f t="shared" si="1"/>
        <v>60</v>
      </c>
      <c r="B26" s="271" t="s">
        <v>233</v>
      </c>
      <c r="C26" s="272" t="s">
        <v>22</v>
      </c>
      <c r="D26" s="19">
        <v>1862</v>
      </c>
      <c r="E26" s="270"/>
      <c r="F26" s="4">
        <v>0</v>
      </c>
      <c r="G26" s="54" t="s">
        <v>116</v>
      </c>
      <c r="H26" s="19">
        <v>1985</v>
      </c>
      <c r="I26" s="270"/>
      <c r="J26" s="4">
        <v>10</v>
      </c>
      <c r="K26" s="79"/>
    </row>
    <row r="27" spans="1:23" s="14" customFormat="1" ht="18" customHeight="1" x14ac:dyDescent="0.35">
      <c r="A27" s="270">
        <f t="shared" si="1"/>
        <v>61</v>
      </c>
      <c r="B27" s="271" t="s">
        <v>233</v>
      </c>
      <c r="C27" s="272" t="s">
        <v>112</v>
      </c>
      <c r="D27" s="19">
        <v>1746</v>
      </c>
      <c r="E27" s="270"/>
      <c r="F27" s="4">
        <v>0</v>
      </c>
      <c r="G27" s="54" t="s">
        <v>107</v>
      </c>
      <c r="H27" s="19">
        <v>1866</v>
      </c>
      <c r="I27" s="270"/>
      <c r="J27" s="4">
        <v>10</v>
      </c>
      <c r="K27" s="2"/>
      <c r="Q27" s="37"/>
    </row>
    <row r="28" spans="1:23" ht="18" customHeight="1" x14ac:dyDescent="0.35">
      <c r="A28" s="211"/>
      <c r="B28" s="2"/>
      <c r="H28" s="13"/>
      <c r="I28" s="2"/>
      <c r="J28" s="2"/>
      <c r="K28" s="2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15" type="noConversion"/>
  <hyperlinks>
    <hyperlink ref="K5:L5" location="FORSIDE!A1" display="Forside" xr:uid="{00000000-0004-0000-0700-000000000000}"/>
  </hyperlinks>
  <printOptions gridLines="1"/>
  <pageMargins left="0.25" right="0.25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0"/>
  <sheetViews>
    <sheetView topLeftCell="A4" workbookViewId="0">
      <selection activeCell="L25" sqref="L25"/>
    </sheetView>
  </sheetViews>
  <sheetFormatPr defaultRowHeight="18" customHeight="1" x14ac:dyDescent="0.25"/>
  <cols>
    <col min="1" max="1" width="6.81640625" style="37" customWidth="1"/>
    <col min="2" max="2" width="12.81640625" style="22" customWidth="1"/>
    <col min="3" max="3" width="20.81640625" customWidth="1"/>
    <col min="4" max="4" width="8.81640625" customWidth="1"/>
    <col min="5" max="5" width="2.81640625" customWidth="1"/>
    <col min="6" max="6" width="5.81640625" customWidth="1"/>
    <col min="7" max="7" width="20.81640625" customWidth="1"/>
    <col min="8" max="8" width="8.81640625" customWidth="1"/>
    <col min="9" max="9" width="2.81640625" customWidth="1"/>
    <col min="10" max="10" width="5.81640625" customWidth="1"/>
  </cols>
  <sheetData>
    <row r="1" spans="1:25" ht="18" customHeight="1" x14ac:dyDescent="0.35">
      <c r="A1" s="347" t="s">
        <v>6</v>
      </c>
      <c r="B1" s="347"/>
      <c r="C1" s="347"/>
      <c r="D1" s="345" t="s">
        <v>228</v>
      </c>
      <c r="E1" s="345"/>
      <c r="F1" s="345"/>
      <c r="G1" s="345"/>
      <c r="H1" s="345"/>
      <c r="I1" s="345"/>
      <c r="J1" s="345"/>
      <c r="K1" s="1"/>
      <c r="T1" t="s">
        <v>54</v>
      </c>
    </row>
    <row r="2" spans="1:25" ht="18" customHeight="1" x14ac:dyDescent="0.35">
      <c r="A2" s="338" t="s">
        <v>5</v>
      </c>
      <c r="B2" s="338"/>
      <c r="C2" s="338"/>
      <c r="D2" s="13"/>
      <c r="E2" s="2"/>
      <c r="F2" s="2"/>
      <c r="G2" s="1"/>
      <c r="H2" s="13"/>
      <c r="I2" s="2"/>
      <c r="J2" s="2"/>
      <c r="K2" s="1"/>
    </row>
    <row r="3" spans="1:25" ht="18" customHeight="1" x14ac:dyDescent="0.35">
      <c r="A3" s="2" t="s">
        <v>45</v>
      </c>
      <c r="B3" s="2"/>
      <c r="C3" s="1"/>
      <c r="D3" s="346" t="s">
        <v>304</v>
      </c>
      <c r="E3" s="346"/>
      <c r="F3" s="346"/>
      <c r="G3" s="346"/>
      <c r="H3" s="346"/>
      <c r="I3" s="346"/>
      <c r="J3" s="346"/>
      <c r="K3" s="1"/>
    </row>
    <row r="4" spans="1:25" ht="18" customHeight="1" x14ac:dyDescent="0.35">
      <c r="A4" s="348" t="s">
        <v>250</v>
      </c>
      <c r="B4" s="348"/>
      <c r="C4" s="348"/>
      <c r="D4" s="13"/>
      <c r="E4" s="2"/>
      <c r="F4" s="2"/>
      <c r="G4" s="21"/>
      <c r="H4" s="13"/>
      <c r="I4" s="2"/>
      <c r="J4" s="2"/>
      <c r="K4" s="1"/>
    </row>
    <row r="5" spans="1:25" ht="18" customHeight="1" x14ac:dyDescent="0.35">
      <c r="A5" s="339" t="s">
        <v>0</v>
      </c>
      <c r="B5" s="339"/>
      <c r="C5" s="339"/>
      <c r="D5" s="339" t="s">
        <v>328</v>
      </c>
      <c r="E5" s="339"/>
      <c r="F5" s="339"/>
      <c r="G5" s="339"/>
      <c r="H5" s="339"/>
      <c r="I5" s="339"/>
      <c r="J5" s="339"/>
      <c r="K5" s="331" t="s">
        <v>202</v>
      </c>
      <c r="L5" s="331"/>
    </row>
    <row r="6" spans="1:25" ht="18" customHeight="1" x14ac:dyDescent="0.35">
      <c r="A6" s="2"/>
      <c r="B6" s="78" t="s">
        <v>251</v>
      </c>
      <c r="C6" s="20"/>
      <c r="D6" s="13"/>
      <c r="E6" s="2"/>
      <c r="F6" s="2"/>
      <c r="G6" s="1"/>
      <c r="H6" s="13"/>
      <c r="I6" s="2"/>
      <c r="J6" s="2"/>
      <c r="K6" s="1"/>
    </row>
    <row r="7" spans="1:25" ht="18" customHeight="1" x14ac:dyDescent="0.35">
      <c r="A7" s="2"/>
      <c r="B7" s="2" t="s">
        <v>4</v>
      </c>
      <c r="C7" s="42"/>
      <c r="D7" s="13" t="s">
        <v>1</v>
      </c>
      <c r="E7" s="2"/>
      <c r="F7" s="2" t="s">
        <v>2</v>
      </c>
      <c r="G7" s="1"/>
      <c r="H7" s="13" t="s">
        <v>1</v>
      </c>
      <c r="I7" s="2"/>
      <c r="J7" s="2" t="s">
        <v>2</v>
      </c>
      <c r="K7" s="2"/>
    </row>
    <row r="8" spans="1:25" ht="18" customHeight="1" x14ac:dyDescent="0.35">
      <c r="A8" s="2"/>
      <c r="B8" s="2"/>
      <c r="C8" s="42"/>
      <c r="D8" s="13"/>
      <c r="E8" s="2"/>
      <c r="F8" s="2"/>
      <c r="G8" s="1"/>
      <c r="H8" s="13"/>
      <c r="I8" s="2"/>
      <c r="J8" s="2"/>
      <c r="K8" s="2"/>
    </row>
    <row r="9" spans="1:25" ht="18" customHeight="1" x14ac:dyDescent="0.35">
      <c r="A9" s="2">
        <f>'8. Okt.'!A27+1</f>
        <v>62</v>
      </c>
      <c r="B9" s="271" t="s">
        <v>92</v>
      </c>
      <c r="C9" s="272" t="s">
        <v>219</v>
      </c>
      <c r="D9" s="19">
        <v>1826</v>
      </c>
      <c r="E9" s="314" t="s">
        <v>3</v>
      </c>
      <c r="F9" s="4">
        <v>8</v>
      </c>
      <c r="G9" s="54" t="s">
        <v>117</v>
      </c>
      <c r="H9" s="4">
        <v>1705</v>
      </c>
      <c r="I9" s="314" t="s">
        <v>3</v>
      </c>
      <c r="J9" s="4">
        <v>2</v>
      </c>
      <c r="K9" s="2"/>
      <c r="P9" s="91"/>
      <c r="Q9" s="215"/>
      <c r="R9" s="49"/>
      <c r="S9" s="216"/>
      <c r="T9" s="216"/>
      <c r="U9" s="54"/>
      <c r="V9" s="216"/>
      <c r="W9" s="216"/>
      <c r="X9" s="216"/>
      <c r="Y9" s="68"/>
    </row>
    <row r="10" spans="1:25" s="14" customFormat="1" ht="18" customHeight="1" x14ac:dyDescent="0.35">
      <c r="A10" s="270">
        <f>A9+1</f>
        <v>63</v>
      </c>
      <c r="B10" s="271" t="s">
        <v>92</v>
      </c>
      <c r="C10" s="272" t="s">
        <v>94</v>
      </c>
      <c r="D10" s="228">
        <v>1685</v>
      </c>
      <c r="E10" s="314" t="s">
        <v>3</v>
      </c>
      <c r="F10" s="229">
        <v>10</v>
      </c>
      <c r="G10" s="54" t="s">
        <v>220</v>
      </c>
      <c r="H10" s="4">
        <v>1523</v>
      </c>
      <c r="I10" s="314" t="s">
        <v>3</v>
      </c>
      <c r="J10" s="4">
        <v>0</v>
      </c>
      <c r="K10" s="1"/>
      <c r="P10" s="91"/>
      <c r="Q10" s="215"/>
      <c r="R10" s="49"/>
      <c r="S10" s="216"/>
      <c r="T10" s="216"/>
      <c r="U10" s="54"/>
      <c r="V10" s="216"/>
      <c r="W10" s="216"/>
      <c r="X10" s="216"/>
      <c r="Y10" s="58"/>
    </row>
    <row r="11" spans="1:25" s="43" customFormat="1" ht="18" customHeight="1" x14ac:dyDescent="0.35">
      <c r="A11" s="270">
        <f t="shared" ref="A11:A16" si="0">A10+1</f>
        <v>64</v>
      </c>
      <c r="B11" s="271" t="s">
        <v>98</v>
      </c>
      <c r="C11" s="272" t="s">
        <v>11</v>
      </c>
      <c r="D11" s="19">
        <v>1787</v>
      </c>
      <c r="E11" s="314" t="s">
        <v>3</v>
      </c>
      <c r="F11" s="4">
        <v>8</v>
      </c>
      <c r="G11" s="54" t="s">
        <v>102</v>
      </c>
      <c r="H11" s="4">
        <v>1602</v>
      </c>
      <c r="I11" s="314" t="s">
        <v>3</v>
      </c>
      <c r="J11" s="4">
        <v>2</v>
      </c>
      <c r="K11" s="42"/>
      <c r="P11" s="91"/>
      <c r="Q11" s="215"/>
      <c r="R11" s="49"/>
      <c r="S11" s="216"/>
      <c r="T11" s="216"/>
      <c r="U11" s="54"/>
      <c r="V11" s="53"/>
      <c r="W11" s="53"/>
      <c r="X11" s="53"/>
      <c r="Y11" s="219"/>
    </row>
    <row r="12" spans="1:25" ht="18" customHeight="1" x14ac:dyDescent="0.35">
      <c r="A12" s="270">
        <f t="shared" si="0"/>
        <v>65</v>
      </c>
      <c r="B12" s="271" t="s">
        <v>98</v>
      </c>
      <c r="C12" s="272" t="s">
        <v>96</v>
      </c>
      <c r="D12" s="19">
        <v>1492</v>
      </c>
      <c r="E12" s="314" t="s">
        <v>3</v>
      </c>
      <c r="F12" s="4">
        <v>2</v>
      </c>
      <c r="G12" s="54" t="s">
        <v>225</v>
      </c>
      <c r="H12" s="4">
        <v>1652</v>
      </c>
      <c r="I12" s="314" t="s">
        <v>3</v>
      </c>
      <c r="J12" s="4">
        <v>8</v>
      </c>
      <c r="K12" s="1"/>
      <c r="Q12" s="68"/>
      <c r="R12" s="68"/>
      <c r="S12" s="68"/>
      <c r="T12" s="68"/>
      <c r="U12" s="68"/>
      <c r="V12" s="68"/>
      <c r="W12" s="68"/>
      <c r="X12" s="68"/>
      <c r="Y12" s="68"/>
    </row>
    <row r="13" spans="1:25" ht="18" customHeight="1" x14ac:dyDescent="0.35">
      <c r="A13" s="77">
        <f t="shared" si="0"/>
        <v>66</v>
      </c>
      <c r="B13" s="53" t="s">
        <v>234</v>
      </c>
      <c r="C13" s="57" t="s">
        <v>34</v>
      </c>
      <c r="D13" s="305" t="s">
        <v>353</v>
      </c>
      <c r="E13" s="314" t="s">
        <v>3</v>
      </c>
      <c r="F13" s="306"/>
      <c r="G13" s="56" t="s">
        <v>110</v>
      </c>
      <c r="H13" s="306"/>
      <c r="I13" s="314" t="s">
        <v>3</v>
      </c>
      <c r="J13" s="306"/>
      <c r="K13" s="1"/>
    </row>
    <row r="14" spans="1:25" ht="18" customHeight="1" x14ac:dyDescent="0.35">
      <c r="A14" s="270">
        <f t="shared" si="0"/>
        <v>67</v>
      </c>
      <c r="B14" s="271" t="s">
        <v>234</v>
      </c>
      <c r="C14" s="272" t="s">
        <v>57</v>
      </c>
      <c r="D14" s="19">
        <v>1822</v>
      </c>
      <c r="E14" s="314" t="s">
        <v>3</v>
      </c>
      <c r="F14" s="4">
        <v>4</v>
      </c>
      <c r="G14" s="54" t="s">
        <v>113</v>
      </c>
      <c r="H14" s="4">
        <v>1823</v>
      </c>
      <c r="I14" s="314" t="s">
        <v>3</v>
      </c>
      <c r="J14" s="4">
        <v>6</v>
      </c>
      <c r="K14" s="1"/>
    </row>
    <row r="15" spans="1:25" s="14" customFormat="1" ht="18" customHeight="1" x14ac:dyDescent="0.35">
      <c r="A15" s="270">
        <f t="shared" si="0"/>
        <v>68</v>
      </c>
      <c r="B15" s="271" t="s">
        <v>234</v>
      </c>
      <c r="C15" s="272" t="s">
        <v>99</v>
      </c>
      <c r="D15" s="19">
        <v>1850</v>
      </c>
      <c r="E15" s="314" t="s">
        <v>3</v>
      </c>
      <c r="F15" s="4">
        <v>10</v>
      </c>
      <c r="G15" s="54" t="s">
        <v>115</v>
      </c>
      <c r="H15" s="4">
        <v>1622</v>
      </c>
      <c r="I15" s="314" t="s">
        <v>3</v>
      </c>
      <c r="J15" s="4">
        <v>0</v>
      </c>
      <c r="K15" s="1"/>
    </row>
    <row r="16" spans="1:25" ht="18" customHeight="1" x14ac:dyDescent="0.35">
      <c r="A16" s="270">
        <f t="shared" si="0"/>
        <v>69</v>
      </c>
      <c r="B16" s="271" t="s">
        <v>232</v>
      </c>
      <c r="C16" s="272" t="s">
        <v>111</v>
      </c>
      <c r="D16" s="19">
        <v>2102</v>
      </c>
      <c r="E16" s="314" t="s">
        <v>3</v>
      </c>
      <c r="F16" s="4">
        <v>10</v>
      </c>
      <c r="G16" s="54" t="s">
        <v>104</v>
      </c>
      <c r="H16" s="4">
        <v>1765</v>
      </c>
      <c r="I16" s="314" t="s">
        <v>3</v>
      </c>
      <c r="J16" s="4">
        <v>0</v>
      </c>
      <c r="K16" s="1"/>
    </row>
    <row r="17" spans="1:23" ht="18" customHeight="1" x14ac:dyDescent="0.35">
      <c r="A17" s="270"/>
      <c r="B17" s="271"/>
      <c r="C17" s="272"/>
      <c r="D17" s="277"/>
      <c r="E17" s="271"/>
      <c r="F17" s="278"/>
      <c r="G17" s="54"/>
      <c r="H17" s="270"/>
      <c r="I17" s="270"/>
      <c r="J17" s="270"/>
      <c r="K17" s="1"/>
      <c r="S17" s="45"/>
      <c r="T17" s="46"/>
      <c r="U17" s="49"/>
      <c r="V17" s="45"/>
      <c r="W17" s="45"/>
    </row>
    <row r="18" spans="1:23" ht="18" customHeight="1" x14ac:dyDescent="0.35">
      <c r="A18" s="270"/>
      <c r="B18" s="270" t="s">
        <v>65</v>
      </c>
      <c r="C18" s="272"/>
      <c r="D18" s="49"/>
      <c r="E18" s="271"/>
      <c r="F18" s="271"/>
      <c r="G18" s="54"/>
      <c r="H18" s="270"/>
      <c r="I18" s="270"/>
      <c r="J18" s="270"/>
      <c r="K18" s="1"/>
      <c r="S18" s="45"/>
      <c r="T18" s="46"/>
      <c r="U18" s="49"/>
      <c r="V18" s="45"/>
      <c r="W18" s="45"/>
    </row>
    <row r="19" spans="1:23" ht="18" customHeight="1" x14ac:dyDescent="0.35">
      <c r="A19" s="270"/>
      <c r="B19" s="270"/>
      <c r="C19" s="54"/>
      <c r="D19" s="13"/>
      <c r="E19" s="270"/>
      <c r="F19" s="270"/>
      <c r="G19" s="272"/>
      <c r="H19" s="13"/>
      <c r="I19" s="270"/>
      <c r="J19" s="270"/>
      <c r="K19" s="2"/>
      <c r="S19" s="45"/>
      <c r="T19" s="46"/>
      <c r="U19" s="49"/>
      <c r="V19" s="45"/>
      <c r="W19" s="45"/>
    </row>
    <row r="20" spans="1:23" s="14" customFormat="1" ht="18" customHeight="1" x14ac:dyDescent="0.35">
      <c r="A20" s="270">
        <f>A16+1</f>
        <v>70</v>
      </c>
      <c r="B20" s="271" t="s">
        <v>76</v>
      </c>
      <c r="C20" s="272" t="s">
        <v>97</v>
      </c>
      <c r="D20" s="19">
        <v>1784</v>
      </c>
      <c r="E20" s="314" t="s">
        <v>3</v>
      </c>
      <c r="F20" s="4">
        <v>10</v>
      </c>
      <c r="G20" s="54" t="s">
        <v>79</v>
      </c>
      <c r="H20" s="19">
        <v>1431</v>
      </c>
      <c r="I20" s="314" t="s">
        <v>3</v>
      </c>
      <c r="J20" s="4">
        <v>0</v>
      </c>
      <c r="K20" s="1"/>
      <c r="S20" s="45"/>
      <c r="T20" s="46"/>
      <c r="U20" s="49"/>
      <c r="V20" s="45"/>
      <c r="W20" s="45"/>
    </row>
    <row r="21" spans="1:23" s="14" customFormat="1" ht="18" customHeight="1" x14ac:dyDescent="0.35">
      <c r="A21" s="270">
        <f t="shared" ref="A21:A24" si="1">A20+1</f>
        <v>71</v>
      </c>
      <c r="B21" s="271" t="s">
        <v>80</v>
      </c>
      <c r="C21" s="272" t="s">
        <v>222</v>
      </c>
      <c r="D21" s="19">
        <v>1166</v>
      </c>
      <c r="E21" s="314" t="s">
        <v>3</v>
      </c>
      <c r="F21" s="4">
        <v>0</v>
      </c>
      <c r="G21" s="54" t="s">
        <v>78</v>
      </c>
      <c r="H21" s="19">
        <v>1792</v>
      </c>
      <c r="I21" s="314" t="s">
        <v>3</v>
      </c>
      <c r="J21" s="4">
        <v>10</v>
      </c>
      <c r="K21" s="1"/>
      <c r="S21" s="45"/>
      <c r="T21" s="46"/>
      <c r="U21" s="49"/>
      <c r="V21" s="45"/>
      <c r="W21" s="45"/>
    </row>
    <row r="22" spans="1:23" ht="18" customHeight="1" x14ac:dyDescent="0.35">
      <c r="A22" s="270">
        <f t="shared" si="1"/>
        <v>72</v>
      </c>
      <c r="B22" s="271" t="s">
        <v>207</v>
      </c>
      <c r="C22" s="272" t="s">
        <v>75</v>
      </c>
      <c r="D22" s="19">
        <v>2446</v>
      </c>
      <c r="E22" s="314" t="s">
        <v>3</v>
      </c>
      <c r="F22" s="4">
        <v>10</v>
      </c>
      <c r="G22" s="54" t="s">
        <v>48</v>
      </c>
      <c r="H22" s="19">
        <v>2173</v>
      </c>
      <c r="I22" s="314" t="s">
        <v>3</v>
      </c>
      <c r="J22" s="4">
        <v>0</v>
      </c>
      <c r="K22" s="1"/>
      <c r="S22" s="45"/>
      <c r="T22" s="46"/>
      <c r="U22" s="49"/>
      <c r="V22" s="45"/>
      <c r="W22" s="45"/>
    </row>
    <row r="23" spans="1:23" ht="18" customHeight="1" x14ac:dyDescent="0.35">
      <c r="A23" s="270">
        <f t="shared" si="1"/>
        <v>73</v>
      </c>
      <c r="B23" s="271" t="s">
        <v>231</v>
      </c>
      <c r="C23" s="272" t="s">
        <v>91</v>
      </c>
      <c r="D23" s="19">
        <v>2175</v>
      </c>
      <c r="E23" s="314" t="s">
        <v>3</v>
      </c>
      <c r="F23" s="4">
        <v>2</v>
      </c>
      <c r="G23" s="226" t="s">
        <v>95</v>
      </c>
      <c r="H23" s="19">
        <v>2347</v>
      </c>
      <c r="I23" s="314" t="s">
        <v>3</v>
      </c>
      <c r="J23" s="4">
        <v>8</v>
      </c>
      <c r="K23" s="1"/>
      <c r="S23" s="45"/>
      <c r="T23" s="46"/>
      <c r="U23" s="49"/>
      <c r="V23" s="45"/>
      <c r="W23" s="45"/>
    </row>
    <row r="24" spans="1:23" s="14" customFormat="1" ht="18" customHeight="1" x14ac:dyDescent="0.35">
      <c r="A24" s="270">
        <f t="shared" si="1"/>
        <v>74</v>
      </c>
      <c r="B24" s="271" t="s">
        <v>233</v>
      </c>
      <c r="C24" s="272" t="s">
        <v>93</v>
      </c>
      <c r="D24" s="19">
        <v>1821</v>
      </c>
      <c r="E24" s="314" t="s">
        <v>3</v>
      </c>
      <c r="F24" s="4">
        <v>2</v>
      </c>
      <c r="G24" s="54" t="s">
        <v>108</v>
      </c>
      <c r="H24" s="19">
        <v>1948</v>
      </c>
      <c r="I24" s="314" t="s">
        <v>3</v>
      </c>
      <c r="J24" s="4">
        <v>8</v>
      </c>
      <c r="K24" s="1"/>
      <c r="S24" s="45"/>
      <c r="T24" s="46"/>
      <c r="U24" s="49"/>
      <c r="V24" s="45"/>
      <c r="W24" s="45"/>
    </row>
    <row r="25" spans="1:23" s="14" customFormat="1" ht="18" customHeight="1" x14ac:dyDescent="0.35">
      <c r="A25" s="270" t="s">
        <v>3</v>
      </c>
      <c r="B25" s="271"/>
      <c r="C25" s="272"/>
      <c r="D25" s="19"/>
      <c r="E25" s="314" t="s">
        <v>3</v>
      </c>
      <c r="F25" s="4"/>
      <c r="G25" s="54"/>
      <c r="H25" s="19"/>
      <c r="I25" s="314" t="s">
        <v>3</v>
      </c>
      <c r="J25" s="4"/>
      <c r="K25" s="2"/>
    </row>
    <row r="26" spans="1:23" s="38" customFormat="1" ht="18" customHeight="1" x14ac:dyDescent="0.35">
      <c r="A26" s="270" t="s">
        <v>3</v>
      </c>
      <c r="B26" s="271"/>
      <c r="C26" s="272"/>
      <c r="D26" s="19"/>
      <c r="E26" s="314" t="s">
        <v>3</v>
      </c>
      <c r="F26" s="4"/>
      <c r="G26" s="54"/>
      <c r="H26" s="19"/>
      <c r="I26" s="314" t="s">
        <v>3</v>
      </c>
      <c r="J26" s="4"/>
      <c r="K26" s="79"/>
    </row>
    <row r="27" spans="1:23" s="14" customFormat="1" ht="18" customHeight="1" x14ac:dyDescent="0.35">
      <c r="A27" s="270" t="s">
        <v>3</v>
      </c>
      <c r="B27" s="271"/>
      <c r="C27" s="272"/>
      <c r="D27" s="19"/>
      <c r="E27" s="314" t="s">
        <v>3</v>
      </c>
      <c r="F27" s="4"/>
      <c r="G27" s="54"/>
      <c r="H27" s="19"/>
      <c r="I27" s="314" t="s">
        <v>3</v>
      </c>
      <c r="J27" s="4"/>
      <c r="K27" s="2"/>
      <c r="Q27" s="37"/>
    </row>
    <row r="28" spans="1:23" ht="18" customHeight="1" x14ac:dyDescent="0.35">
      <c r="A28" s="2"/>
      <c r="B28" s="2"/>
      <c r="H28" s="13"/>
      <c r="I28" s="2"/>
      <c r="J28" s="2"/>
      <c r="K28" s="2"/>
    </row>
    <row r="29" spans="1:23" ht="18" customHeight="1" x14ac:dyDescent="0.35">
      <c r="A29" s="302" t="s">
        <v>343</v>
      </c>
      <c r="B29" s="236"/>
      <c r="C29" s="54"/>
      <c r="D29" s="13"/>
      <c r="E29" s="2"/>
      <c r="F29" s="2"/>
      <c r="G29" s="46"/>
      <c r="H29" s="13"/>
      <c r="I29" s="2"/>
      <c r="J29" s="2"/>
      <c r="K29" s="2"/>
    </row>
    <row r="30" spans="1:23" ht="18" customHeight="1" x14ac:dyDescent="0.35">
      <c r="B30" s="249"/>
    </row>
  </sheetData>
  <mergeCells count="8">
    <mergeCell ref="K5:L5"/>
    <mergeCell ref="D1:J1"/>
    <mergeCell ref="D3:J3"/>
    <mergeCell ref="A4:C4"/>
    <mergeCell ref="A5:C5"/>
    <mergeCell ref="D5:J5"/>
    <mergeCell ref="A1:C1"/>
    <mergeCell ref="A2:C2"/>
  </mergeCells>
  <phoneticPr fontId="23" type="noConversion"/>
  <hyperlinks>
    <hyperlink ref="K5:L5" location="FORSIDE!A1" display="Forside" xr:uid="{00000000-0004-0000-0800-000000000000}"/>
  </hyperlinks>
  <printOptions gridLines="1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114</vt:i4>
      </vt:variant>
    </vt:vector>
  </HeadingPairs>
  <TitlesOfParts>
    <vt:vector size="148" baseType="lpstr">
      <vt:lpstr>FORSIDE</vt:lpstr>
      <vt:lpstr>Division &amp; Serier</vt:lpstr>
      <vt:lpstr>Pokalturneringen</vt:lpstr>
      <vt:lpstr>H-D pokal</vt:lpstr>
      <vt:lpstr>17. Sept. </vt:lpstr>
      <vt:lpstr>24. Sept.</vt:lpstr>
      <vt:lpstr>1. Okt.</vt:lpstr>
      <vt:lpstr>8. Okt.</vt:lpstr>
      <vt:lpstr>15. Okt</vt:lpstr>
      <vt:lpstr>29. Okt.</vt:lpstr>
      <vt:lpstr>05. Nov.</vt:lpstr>
      <vt:lpstr>12. Nov. P</vt:lpstr>
      <vt:lpstr>19 Nov. </vt:lpstr>
      <vt:lpstr>03. Dec.</vt:lpstr>
      <vt:lpstr>07. Jan. </vt:lpstr>
      <vt:lpstr>14. Jan.</vt:lpstr>
      <vt:lpstr>21. Jan</vt:lpstr>
      <vt:lpstr>04. Feb. P</vt:lpstr>
      <vt:lpstr>11. Feb.</vt:lpstr>
      <vt:lpstr>18. Feb.</vt:lpstr>
      <vt:lpstr>25. Feb. P</vt:lpstr>
      <vt:lpstr>04. Mar.</vt:lpstr>
      <vt:lpstr>01. Apr. slut</vt:lpstr>
      <vt:lpstr>22. Apr. slut </vt:lpstr>
      <vt:lpstr>ELITE DIV. </vt:lpstr>
      <vt:lpstr>1. DIV. </vt:lpstr>
      <vt:lpstr>2. DIV. A. </vt:lpstr>
      <vt:lpstr>2. DIV. B. </vt:lpstr>
      <vt:lpstr>3. DIV. A. </vt:lpstr>
      <vt:lpstr>3. DIV. B. </vt:lpstr>
      <vt:lpstr>SERIE A. 1.</vt:lpstr>
      <vt:lpstr>SERIE B. 1.</vt:lpstr>
      <vt:lpstr>SERIE C. 1.</vt:lpstr>
      <vt:lpstr>SERIE D. 1.</vt:lpstr>
      <vt:lpstr>'1. DIV. '!goals1</vt:lpstr>
      <vt:lpstr>'2. DIV. A. '!goals1</vt:lpstr>
      <vt:lpstr>'2. DIV. B. '!goals1</vt:lpstr>
      <vt:lpstr>'3. DIV. A. '!goals1</vt:lpstr>
      <vt:lpstr>'3. DIV. B. '!goals1</vt:lpstr>
      <vt:lpstr>'ELITE DIV. '!goals1</vt:lpstr>
      <vt:lpstr>'SERIE A. 1.'!goals1</vt:lpstr>
      <vt:lpstr>'SERIE B. 1.'!goals1</vt:lpstr>
      <vt:lpstr>'SERIE C. 1.'!goals1</vt:lpstr>
      <vt:lpstr>'SERIE D. 1.'!goals1</vt:lpstr>
      <vt:lpstr>'1. DIV. '!goals2</vt:lpstr>
      <vt:lpstr>'2. DIV. A. '!goals2</vt:lpstr>
      <vt:lpstr>'2. DIV. B. '!goals2</vt:lpstr>
      <vt:lpstr>'3. DIV. A. '!goals2</vt:lpstr>
      <vt:lpstr>'3. DIV. B. '!goals2</vt:lpstr>
      <vt:lpstr>'ELITE DIV. '!goals2</vt:lpstr>
      <vt:lpstr>'SERIE A. 1.'!goals2</vt:lpstr>
      <vt:lpstr>'SERIE B. 1.'!goals2</vt:lpstr>
      <vt:lpstr>'SERIE C. 1.'!goals2</vt:lpstr>
      <vt:lpstr>'SERIE D. 1.'!goals2</vt:lpstr>
      <vt:lpstr>'SERIE B. 1.'!HxA</vt:lpstr>
      <vt:lpstr>'1. DIV. '!points1</vt:lpstr>
      <vt:lpstr>'2. DIV. A. '!points1</vt:lpstr>
      <vt:lpstr>'2. DIV. B. '!points1</vt:lpstr>
      <vt:lpstr>'3. DIV. A. '!points1</vt:lpstr>
      <vt:lpstr>'3. DIV. B. '!points1</vt:lpstr>
      <vt:lpstr>'ELITE DIV. '!points1</vt:lpstr>
      <vt:lpstr>'SERIE A. 1.'!points1</vt:lpstr>
      <vt:lpstr>'SERIE B. 1.'!points1</vt:lpstr>
      <vt:lpstr>'SERIE C. 1.'!points1</vt:lpstr>
      <vt:lpstr>'SERIE D. 1.'!points1</vt:lpstr>
      <vt:lpstr>'1. DIV. '!points2</vt:lpstr>
      <vt:lpstr>'2. DIV. A. '!points2</vt:lpstr>
      <vt:lpstr>'2. DIV. B. '!points2</vt:lpstr>
      <vt:lpstr>'3. DIV. A. '!points2</vt:lpstr>
      <vt:lpstr>'3. DIV. B. '!points2</vt:lpstr>
      <vt:lpstr>'ELITE DIV. '!points2</vt:lpstr>
      <vt:lpstr>'SERIE A. 1.'!points2</vt:lpstr>
      <vt:lpstr>'SERIE B. 1.'!points2</vt:lpstr>
      <vt:lpstr>'SERIE C. 1.'!points2</vt:lpstr>
      <vt:lpstr>'SERIE D. 1.'!points2</vt:lpstr>
      <vt:lpstr>'1. DIV. '!pointsTotal</vt:lpstr>
      <vt:lpstr>'2. DIV. A. '!pointsTotal</vt:lpstr>
      <vt:lpstr>'2. DIV. B. '!pointsTotal</vt:lpstr>
      <vt:lpstr>'3. DIV. A. '!pointsTotal</vt:lpstr>
      <vt:lpstr>'3. DIV. B. '!pointsTotal</vt:lpstr>
      <vt:lpstr>'ELITE DIV. '!pointsTotal</vt:lpstr>
      <vt:lpstr>'SERIE A. 1.'!pointsTotal</vt:lpstr>
      <vt:lpstr>'SERIE B. 1.'!pointsTotal</vt:lpstr>
      <vt:lpstr>'SERIE C. 1.'!pointsTotal</vt:lpstr>
      <vt:lpstr>'SERIE D. 1.'!pointsTotal</vt:lpstr>
      <vt:lpstr>'1. DIV. '!team1</vt:lpstr>
      <vt:lpstr>'2. DIV. A. '!team1</vt:lpstr>
      <vt:lpstr>'2. DIV. B. '!team1</vt:lpstr>
      <vt:lpstr>'3. DIV. A. '!team1</vt:lpstr>
      <vt:lpstr>'3. DIV. B. '!team1</vt:lpstr>
      <vt:lpstr>'ELITE DIV. '!team1</vt:lpstr>
      <vt:lpstr>'SERIE A. 1.'!team1</vt:lpstr>
      <vt:lpstr>'SERIE B. 1.'!team1</vt:lpstr>
      <vt:lpstr>'SERIE C. 1.'!team1</vt:lpstr>
      <vt:lpstr>'SERIE D. 1.'!team1</vt:lpstr>
      <vt:lpstr>'1. DIV. '!team2</vt:lpstr>
      <vt:lpstr>'2. DIV. A. '!team2</vt:lpstr>
      <vt:lpstr>'2. DIV. B. '!team2</vt:lpstr>
      <vt:lpstr>'3. DIV. A. '!team2</vt:lpstr>
      <vt:lpstr>'3. DIV. B. '!team2</vt:lpstr>
      <vt:lpstr>'ELITE DIV. '!team2</vt:lpstr>
      <vt:lpstr>'SERIE A. 1.'!team2</vt:lpstr>
      <vt:lpstr>'SERIE B. 1.'!team2</vt:lpstr>
      <vt:lpstr>'SERIE C. 1.'!team2</vt:lpstr>
      <vt:lpstr>'SERIE D. 1.'!team2</vt:lpstr>
      <vt:lpstr>'1. DIV. '!teams</vt:lpstr>
      <vt:lpstr>'2. DIV. A. '!teams</vt:lpstr>
      <vt:lpstr>'2. DIV. B. '!teams</vt:lpstr>
      <vt:lpstr>'3. DIV. A. '!teams</vt:lpstr>
      <vt:lpstr>'3. DIV. B. '!teams</vt:lpstr>
      <vt:lpstr>'ELITE DIV. '!teams</vt:lpstr>
      <vt:lpstr>'SERIE A. 1.'!teams</vt:lpstr>
      <vt:lpstr>'SERIE B. 1.'!teams</vt:lpstr>
      <vt:lpstr>'SERIE C. 1.'!teams</vt:lpstr>
      <vt:lpstr>'SERIE D. 1.'!teams</vt:lpstr>
      <vt:lpstr>'01. Apr. slut'!Udskriftsområde</vt:lpstr>
      <vt:lpstr>'03. Dec.'!Udskriftsområde</vt:lpstr>
      <vt:lpstr>'04. Feb. P'!Udskriftsområde</vt:lpstr>
      <vt:lpstr>'04. Mar.'!Udskriftsområde</vt:lpstr>
      <vt:lpstr>'05. Nov.'!Udskriftsområde</vt:lpstr>
      <vt:lpstr>'07. Jan. '!Udskriftsområde</vt:lpstr>
      <vt:lpstr>'1. DIV. '!Udskriftsområde</vt:lpstr>
      <vt:lpstr>'1. Okt.'!Udskriftsområde</vt:lpstr>
      <vt:lpstr>'11. Feb.'!Udskriftsområde</vt:lpstr>
      <vt:lpstr>'12. Nov. P'!Udskriftsområde</vt:lpstr>
      <vt:lpstr>'14. Jan.'!Udskriftsområde</vt:lpstr>
      <vt:lpstr>'15. Okt'!Udskriftsområde</vt:lpstr>
      <vt:lpstr>'17. Sept. '!Udskriftsområde</vt:lpstr>
      <vt:lpstr>'18. Feb.'!Udskriftsområde</vt:lpstr>
      <vt:lpstr>'19 Nov. '!Udskriftsområde</vt:lpstr>
      <vt:lpstr>'2. DIV. A. '!Udskriftsområde</vt:lpstr>
      <vt:lpstr>'2. DIV. B. '!Udskriftsområde</vt:lpstr>
      <vt:lpstr>'21. Jan'!Udskriftsområde</vt:lpstr>
      <vt:lpstr>'22. Apr. slut '!Udskriftsområde</vt:lpstr>
      <vt:lpstr>'24. Sept.'!Udskriftsområde</vt:lpstr>
      <vt:lpstr>'25. Feb. P'!Udskriftsområde</vt:lpstr>
      <vt:lpstr>'29. Okt.'!Udskriftsområde</vt:lpstr>
      <vt:lpstr>'3. DIV. A. '!Udskriftsområde</vt:lpstr>
      <vt:lpstr>'3. DIV. B. '!Udskriftsområde</vt:lpstr>
      <vt:lpstr>'8. Okt.'!Udskriftsområde</vt:lpstr>
      <vt:lpstr>'Division &amp; Serier'!Udskriftsområde</vt:lpstr>
      <vt:lpstr>'ELITE DIV. '!Udskriftsområde</vt:lpstr>
      <vt:lpstr>'H-D pokal'!Udskriftsområde</vt:lpstr>
      <vt:lpstr>Pokalturneringen!Udskriftsområde</vt:lpstr>
      <vt:lpstr>'SERIE A. 1.'!Udskriftsområde</vt:lpstr>
      <vt:lpstr>'SERIE B. 1.'!Udskriftsområde</vt:lpstr>
      <vt:lpstr>'SERIE C. 1.'!Udskriftsområde</vt:lpstr>
      <vt:lpstr>'SERIE D. 1.'!Udskriftsområde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</cp:lastModifiedBy>
  <cp:lastPrinted>2022-08-08T15:51:15Z</cp:lastPrinted>
  <dcterms:created xsi:type="dcterms:W3CDTF">1996-11-12T13:28:11Z</dcterms:created>
  <dcterms:modified xsi:type="dcterms:W3CDTF">2022-12-05T08:03:25Z</dcterms:modified>
</cp:coreProperties>
</file>